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\Desktop\plan\Fin.plan 2021\"/>
    </mc:Choice>
  </mc:AlternateContent>
  <workbookProtection workbookPassword="DE31" lockStructure="1"/>
  <bookViews>
    <workbookView xWindow="0" yWindow="0" windowWidth="28800" windowHeight="12330" firstSheet="2" activeTab="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J108" i="14"/>
  <c r="H108" i="14"/>
  <c r="F108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V68" i="14"/>
  <c r="U68" i="14"/>
  <c r="T68" i="14"/>
  <c r="R68" i="14"/>
  <c r="Q68" i="14"/>
  <c r="P68" i="14"/>
  <c r="O68" i="14"/>
  <c r="N68" i="14"/>
  <c r="M68" i="14"/>
  <c r="J68" i="14"/>
  <c r="F68" i="14"/>
  <c r="V67" i="14"/>
  <c r="U67" i="14"/>
  <c r="T67" i="14"/>
  <c r="R67" i="14"/>
  <c r="Q67" i="14"/>
  <c r="P67" i="14"/>
  <c r="O67" i="14"/>
  <c r="N67" i="14"/>
  <c r="M67" i="14"/>
  <c r="J67" i="14"/>
  <c r="F67" i="14"/>
  <c r="V66" i="14"/>
  <c r="U66" i="14"/>
  <c r="T66" i="14"/>
  <c r="R66" i="14"/>
  <c r="Q66" i="14"/>
  <c r="P66" i="14"/>
  <c r="O66" i="14"/>
  <c r="N66" i="14"/>
  <c r="M66" i="14"/>
  <c r="J66" i="14"/>
  <c r="F66" i="14"/>
  <c r="V65" i="14"/>
  <c r="U65" i="14"/>
  <c r="T65" i="14"/>
  <c r="R65" i="14"/>
  <c r="Q65" i="14"/>
  <c r="P65" i="14"/>
  <c r="O65" i="14"/>
  <c r="N65" i="14"/>
  <c r="M65" i="14"/>
  <c r="J65" i="14"/>
  <c r="F65" i="14"/>
  <c r="V64" i="14"/>
  <c r="U64" i="14"/>
  <c r="T64" i="14"/>
  <c r="R64" i="14"/>
  <c r="Q64" i="14"/>
  <c r="P64" i="14"/>
  <c r="O64" i="14"/>
  <c r="N64" i="14"/>
  <c r="M64" i="14"/>
  <c r="J64" i="14"/>
  <c r="F64" i="14"/>
  <c r="V62" i="14"/>
  <c r="U62" i="14"/>
  <c r="T62" i="14"/>
  <c r="R62" i="14"/>
  <c r="Q62" i="14"/>
  <c r="P62" i="14"/>
  <c r="O62" i="14"/>
  <c r="N62" i="14"/>
  <c r="M62" i="14"/>
  <c r="J62" i="14"/>
  <c r="F62" i="14"/>
  <c r="V61" i="14"/>
  <c r="U61" i="14"/>
  <c r="T61" i="14"/>
  <c r="R61" i="14"/>
  <c r="Q61" i="14"/>
  <c r="P61" i="14"/>
  <c r="O61" i="14"/>
  <c r="N61" i="14"/>
  <c r="M61" i="14"/>
  <c r="J61" i="14"/>
  <c r="F61" i="14"/>
  <c r="V60" i="14"/>
  <c r="U60" i="14"/>
  <c r="T60" i="14"/>
  <c r="R60" i="14"/>
  <c r="Q60" i="14"/>
  <c r="P60" i="14"/>
  <c r="O60" i="14"/>
  <c r="N60" i="14"/>
  <c r="M60" i="14"/>
  <c r="J60" i="14"/>
  <c r="F60" i="14"/>
  <c r="V57" i="14"/>
  <c r="U57" i="14"/>
  <c r="T57" i="14"/>
  <c r="R57" i="14"/>
  <c r="Q57" i="14"/>
  <c r="P57" i="14"/>
  <c r="O57" i="14"/>
  <c r="N57" i="14"/>
  <c r="M57" i="14"/>
  <c r="J57" i="14"/>
  <c r="F57" i="14"/>
  <c r="V56" i="14"/>
  <c r="U56" i="14"/>
  <c r="T56" i="14"/>
  <c r="R56" i="14"/>
  <c r="Q56" i="14"/>
  <c r="P56" i="14"/>
  <c r="O56" i="14"/>
  <c r="N56" i="14"/>
  <c r="M56" i="14"/>
  <c r="J56" i="14"/>
  <c r="F56" i="14"/>
  <c r="V55" i="14"/>
  <c r="U55" i="14"/>
  <c r="T55" i="14"/>
  <c r="R55" i="14"/>
  <c r="Q55" i="14"/>
  <c r="P55" i="14"/>
  <c r="O55" i="14"/>
  <c r="N55" i="14"/>
  <c r="M55" i="14"/>
  <c r="J55" i="14"/>
  <c r="F55" i="14"/>
  <c r="V54" i="14"/>
  <c r="U54" i="14"/>
  <c r="T54" i="14"/>
  <c r="R54" i="14"/>
  <c r="Q54" i="14"/>
  <c r="P54" i="14"/>
  <c r="O54" i="14"/>
  <c r="N54" i="14"/>
  <c r="M54" i="14"/>
  <c r="J54" i="14"/>
  <c r="F54" i="14"/>
  <c r="V52" i="14"/>
  <c r="U52" i="14"/>
  <c r="T52" i="14"/>
  <c r="R52" i="14"/>
  <c r="Q52" i="14"/>
  <c r="P52" i="14"/>
  <c r="O52" i="14"/>
  <c r="N52" i="14"/>
  <c r="M52" i="14"/>
  <c r="J52" i="14"/>
  <c r="F52" i="14"/>
  <c r="V50" i="14"/>
  <c r="U50" i="14"/>
  <c r="T50" i="14"/>
  <c r="R50" i="14"/>
  <c r="Q50" i="14"/>
  <c r="P50" i="14"/>
  <c r="O50" i="14"/>
  <c r="N50" i="14"/>
  <c r="M50" i="14"/>
  <c r="J50" i="14"/>
  <c r="F50" i="14"/>
  <c r="V48" i="14"/>
  <c r="U48" i="14"/>
  <c r="T48" i="14"/>
  <c r="R48" i="14"/>
  <c r="Q48" i="14"/>
  <c r="P48" i="14"/>
  <c r="O48" i="14"/>
  <c r="N48" i="14"/>
  <c r="M48" i="14"/>
  <c r="J48" i="14"/>
  <c r="F48" i="14"/>
  <c r="V47" i="14"/>
  <c r="U47" i="14"/>
  <c r="T47" i="14"/>
  <c r="R47" i="14"/>
  <c r="Q47" i="14"/>
  <c r="P47" i="14"/>
  <c r="O47" i="14"/>
  <c r="N47" i="14"/>
  <c r="M47" i="14"/>
  <c r="J47" i="14"/>
  <c r="F47" i="14"/>
  <c r="V46" i="14"/>
  <c r="U46" i="14"/>
  <c r="T46" i="14"/>
  <c r="R46" i="14"/>
  <c r="Q46" i="14"/>
  <c r="P46" i="14"/>
  <c r="O46" i="14"/>
  <c r="N46" i="14"/>
  <c r="M46" i="14"/>
  <c r="J46" i="14"/>
  <c r="F46" i="14"/>
  <c r="V45" i="14"/>
  <c r="U45" i="14"/>
  <c r="T45" i="14"/>
  <c r="R45" i="14"/>
  <c r="Q45" i="14"/>
  <c r="P45" i="14"/>
  <c r="O45" i="14"/>
  <c r="N45" i="14"/>
  <c r="M45" i="14"/>
  <c r="J45" i="14"/>
  <c r="F45" i="14"/>
  <c r="V44" i="14"/>
  <c r="U44" i="14"/>
  <c r="T44" i="14"/>
  <c r="R44" i="14"/>
  <c r="Q44" i="14"/>
  <c r="P44" i="14"/>
  <c r="O44" i="14"/>
  <c r="N44" i="14"/>
  <c r="M44" i="14"/>
  <c r="J44" i="14"/>
  <c r="F44" i="14"/>
  <c r="V43" i="14"/>
  <c r="U43" i="14"/>
  <c r="T43" i="14"/>
  <c r="R43" i="14"/>
  <c r="Q43" i="14"/>
  <c r="P43" i="14"/>
  <c r="O43" i="14"/>
  <c r="N43" i="14"/>
  <c r="M43" i="14"/>
  <c r="J43" i="14"/>
  <c r="F43" i="14"/>
  <c r="V41" i="14"/>
  <c r="U41" i="14"/>
  <c r="T41" i="14"/>
  <c r="R41" i="14"/>
  <c r="Q41" i="14"/>
  <c r="P41" i="14"/>
  <c r="O41" i="14"/>
  <c r="N41" i="14"/>
  <c r="M41" i="14"/>
  <c r="J41" i="14"/>
  <c r="F41" i="14"/>
  <c r="V40" i="14"/>
  <c r="U40" i="14"/>
  <c r="T40" i="14"/>
  <c r="R40" i="14"/>
  <c r="Q40" i="14"/>
  <c r="P40" i="14"/>
  <c r="O40" i="14"/>
  <c r="N40" i="14"/>
  <c r="M40" i="14"/>
  <c r="J40" i="14"/>
  <c r="F40" i="14"/>
  <c r="V37" i="14"/>
  <c r="U37" i="14"/>
  <c r="T37" i="14"/>
  <c r="R37" i="14"/>
  <c r="Q37" i="14"/>
  <c r="P37" i="14"/>
  <c r="O37" i="14"/>
  <c r="N37" i="14"/>
  <c r="M37" i="14"/>
  <c r="J37" i="14"/>
  <c r="F37" i="14"/>
  <c r="V36" i="14"/>
  <c r="U36" i="14"/>
  <c r="T36" i="14"/>
  <c r="R36" i="14"/>
  <c r="Q36" i="14"/>
  <c r="P36" i="14"/>
  <c r="O36" i="14"/>
  <c r="N36" i="14"/>
  <c r="M36" i="14"/>
  <c r="J36" i="14"/>
  <c r="F36" i="14"/>
  <c r="V35" i="14"/>
  <c r="U35" i="14"/>
  <c r="T35" i="14"/>
  <c r="R35" i="14"/>
  <c r="Q35" i="14"/>
  <c r="P35" i="14"/>
  <c r="O35" i="14"/>
  <c r="N35" i="14"/>
  <c r="M35" i="14"/>
  <c r="J35" i="14"/>
  <c r="F35" i="14"/>
  <c r="V34" i="14"/>
  <c r="U34" i="14"/>
  <c r="T34" i="14"/>
  <c r="R34" i="14"/>
  <c r="Q34" i="14"/>
  <c r="P34" i="14"/>
  <c r="O34" i="14"/>
  <c r="N34" i="14"/>
  <c r="M34" i="14"/>
  <c r="J34" i="14"/>
  <c r="F34" i="14"/>
  <c r="V32" i="14"/>
  <c r="U32" i="14"/>
  <c r="T32" i="14"/>
  <c r="R32" i="14"/>
  <c r="Q32" i="14"/>
  <c r="P32" i="14"/>
  <c r="O32" i="14"/>
  <c r="N32" i="14"/>
  <c r="M32" i="14"/>
  <c r="J32" i="14"/>
  <c r="F32" i="14"/>
  <c r="V31" i="14"/>
  <c r="U31" i="14"/>
  <c r="T31" i="14"/>
  <c r="R31" i="14"/>
  <c r="Q31" i="14"/>
  <c r="P31" i="14"/>
  <c r="O31" i="14"/>
  <c r="N31" i="14"/>
  <c r="M31" i="14"/>
  <c r="J31" i="14"/>
  <c r="F31" i="14"/>
  <c r="V29" i="14"/>
  <c r="U29" i="14"/>
  <c r="T29" i="14"/>
  <c r="R29" i="14"/>
  <c r="Q29" i="14"/>
  <c r="P29" i="14"/>
  <c r="O29" i="14"/>
  <c r="N29" i="14"/>
  <c r="M29" i="14"/>
  <c r="J29" i="14"/>
  <c r="F29" i="14"/>
  <c r="V28" i="14"/>
  <c r="U28" i="14"/>
  <c r="T28" i="14"/>
  <c r="R28" i="14"/>
  <c r="Q28" i="14"/>
  <c r="P28" i="14"/>
  <c r="O28" i="14"/>
  <c r="N28" i="14"/>
  <c r="M28" i="14"/>
  <c r="J28" i="14"/>
  <c r="F28" i="14"/>
  <c r="V27" i="14"/>
  <c r="U27" i="14"/>
  <c r="T27" i="14"/>
  <c r="R27" i="14"/>
  <c r="Q27" i="14"/>
  <c r="P27" i="14"/>
  <c r="O27" i="14"/>
  <c r="N27" i="14"/>
  <c r="M27" i="14"/>
  <c r="J27" i="14"/>
  <c r="F27" i="14"/>
  <c r="V26" i="14"/>
  <c r="U26" i="14"/>
  <c r="T26" i="14"/>
  <c r="R26" i="14"/>
  <c r="Q26" i="14"/>
  <c r="P26" i="14"/>
  <c r="O26" i="14"/>
  <c r="N26" i="14"/>
  <c r="M26" i="14"/>
  <c r="J26" i="14"/>
  <c r="F26" i="14"/>
  <c r="V25" i="14"/>
  <c r="U25" i="14"/>
  <c r="T25" i="14"/>
  <c r="R25" i="14"/>
  <c r="Q25" i="14"/>
  <c r="P25" i="14"/>
  <c r="O25" i="14"/>
  <c r="N25" i="14"/>
  <c r="M25" i="14"/>
  <c r="J25" i="14"/>
  <c r="F25" i="14"/>
  <c r="V24" i="14"/>
  <c r="U24" i="14"/>
  <c r="T24" i="14"/>
  <c r="R24" i="14"/>
  <c r="Q24" i="14"/>
  <c r="P24" i="14"/>
  <c r="O24" i="14"/>
  <c r="N24" i="14"/>
  <c r="M24" i="14"/>
  <c r="J24" i="14"/>
  <c r="F24" i="14"/>
  <c r="V22" i="14"/>
  <c r="U22" i="14"/>
  <c r="T22" i="14"/>
  <c r="R22" i="14"/>
  <c r="Q22" i="14"/>
  <c r="P22" i="14"/>
  <c r="O22" i="14"/>
  <c r="N22" i="14"/>
  <c r="M22" i="14"/>
  <c r="J22" i="14"/>
  <c r="F22" i="14"/>
  <c r="V21" i="14"/>
  <c r="U21" i="14"/>
  <c r="T21" i="14"/>
  <c r="R21" i="14"/>
  <c r="Q21" i="14"/>
  <c r="P21" i="14"/>
  <c r="O21" i="14"/>
  <c r="N21" i="14"/>
  <c r="M21" i="14"/>
  <c r="J21" i="14"/>
  <c r="F21" i="14"/>
  <c r="V20" i="14"/>
  <c r="U20" i="14"/>
  <c r="T20" i="14"/>
  <c r="R20" i="14"/>
  <c r="Q20" i="14"/>
  <c r="P20" i="14"/>
  <c r="O20" i="14"/>
  <c r="N20" i="14"/>
  <c r="M20" i="14"/>
  <c r="J20" i="14"/>
  <c r="F20" i="14"/>
  <c r="V18" i="14"/>
  <c r="U18" i="14"/>
  <c r="T18" i="14"/>
  <c r="R18" i="14"/>
  <c r="Q18" i="14"/>
  <c r="P18" i="14"/>
  <c r="O18" i="14"/>
  <c r="N18" i="14"/>
  <c r="M18" i="14"/>
  <c r="J18" i="14"/>
  <c r="F18" i="14"/>
  <c r="V17" i="14"/>
  <c r="U17" i="14"/>
  <c r="T17" i="14"/>
  <c r="R17" i="14"/>
  <c r="Q17" i="14"/>
  <c r="P17" i="14"/>
  <c r="O17" i="14"/>
  <c r="N17" i="14"/>
  <c r="M17" i="14"/>
  <c r="J17" i="14"/>
  <c r="F17" i="14"/>
  <c r="V16" i="14"/>
  <c r="U16" i="14"/>
  <c r="T16" i="14"/>
  <c r="R16" i="14"/>
  <c r="Q16" i="14"/>
  <c r="P16" i="14"/>
  <c r="O16" i="14"/>
  <c r="N16" i="14"/>
  <c r="M16" i="14"/>
  <c r="J16" i="14"/>
  <c r="F16" i="14"/>
  <c r="V14" i="14"/>
  <c r="U14" i="14"/>
  <c r="T14" i="14"/>
  <c r="R14" i="14"/>
  <c r="Q14" i="14"/>
  <c r="P14" i="14"/>
  <c r="O14" i="14"/>
  <c r="N14" i="14"/>
  <c r="M14" i="14"/>
  <c r="J14" i="14"/>
  <c r="F14" i="14"/>
  <c r="V13" i="14"/>
  <c r="U13" i="14"/>
  <c r="T13" i="14"/>
  <c r="R13" i="14"/>
  <c r="Q13" i="14"/>
  <c r="P13" i="14"/>
  <c r="O13" i="14"/>
  <c r="N13" i="14"/>
  <c r="M13" i="14"/>
  <c r="J13" i="14"/>
  <c r="F13" i="14"/>
  <c r="V12" i="14"/>
  <c r="U12" i="14"/>
  <c r="T12" i="14"/>
  <c r="R12" i="14"/>
  <c r="Q12" i="14"/>
  <c r="P12" i="14"/>
  <c r="O12" i="14"/>
  <c r="N12" i="14"/>
  <c r="M12" i="14"/>
  <c r="J12" i="14"/>
  <c r="F12" i="14"/>
  <c r="V11" i="14"/>
  <c r="U11" i="14"/>
  <c r="T11" i="14"/>
  <c r="R11" i="14"/>
  <c r="Q11" i="14"/>
  <c r="P11" i="14"/>
  <c r="O11" i="14"/>
  <c r="N11" i="14"/>
  <c r="M11" i="14"/>
  <c r="J11" i="14"/>
  <c r="F11" i="14"/>
  <c r="V10" i="14"/>
  <c r="U10" i="14"/>
  <c r="T10" i="14"/>
  <c r="R10" i="14"/>
  <c r="Q10" i="14"/>
  <c r="P10" i="14"/>
  <c r="O10" i="14"/>
  <c r="N10" i="14"/>
  <c r="M10" i="14"/>
  <c r="J10" i="14"/>
  <c r="F10" i="14"/>
  <c r="V8" i="14"/>
  <c r="U8" i="14"/>
  <c r="T8" i="14"/>
  <c r="R8" i="14"/>
  <c r="Q8" i="14"/>
  <c r="P8" i="14"/>
  <c r="O8" i="14"/>
  <c r="N8" i="14"/>
  <c r="M8" i="14"/>
  <c r="J8" i="14"/>
  <c r="F8" i="14"/>
  <c r="V7" i="14"/>
  <c r="U7" i="14"/>
  <c r="T7" i="14"/>
  <c r="R7" i="14"/>
  <c r="Q7" i="14"/>
  <c r="P7" i="14"/>
  <c r="O7" i="14"/>
  <c r="N7" i="14"/>
  <c r="M7" i="14"/>
  <c r="J7" i="14"/>
  <c r="F7" i="14"/>
  <c r="V6" i="14"/>
  <c r="U6" i="14"/>
  <c r="T6" i="14"/>
  <c r="R6" i="14"/>
  <c r="Q6" i="14"/>
  <c r="P6" i="14"/>
  <c r="O6" i="14"/>
  <c r="N6" i="14"/>
  <c r="M6" i="14"/>
  <c r="J6" i="14"/>
  <c r="F6" i="14"/>
  <c r="U106" i="14" l="1"/>
  <c r="N92" i="14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E38" i="13"/>
  <c r="V79" i="13"/>
  <c r="T79" i="13"/>
  <c r="R79" i="13"/>
  <c r="P79" i="13"/>
  <c r="N79" i="13"/>
  <c r="L79" i="13"/>
  <c r="J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E120" i="13"/>
  <c r="V38" i="13"/>
  <c r="T38" i="13"/>
  <c r="R38" i="13"/>
  <c r="P38" i="13"/>
  <c r="N38" i="13"/>
  <c r="J38" i="13"/>
  <c r="F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G122" i="13" l="1"/>
  <c r="G39" i="13"/>
  <c r="G79" i="13"/>
  <c r="G81" i="13"/>
  <c r="G119" i="13"/>
  <c r="G93" i="13"/>
  <c r="G78" i="13"/>
  <c r="G37" i="13"/>
  <c r="G11" i="13"/>
  <c r="G52" i="13"/>
  <c r="G38" i="13"/>
  <c r="G120" i="13"/>
  <c r="G121" i="13"/>
  <c r="G118" i="13"/>
  <c r="G80" i="13"/>
  <c r="G77" i="13"/>
  <c r="G36" i="13"/>
  <c r="S77" i="13"/>
  <c r="S36" i="13"/>
  <c r="S11" i="13"/>
  <c r="S81" i="13"/>
  <c r="S121" i="13"/>
  <c r="S38" i="13"/>
  <c r="S119" i="13"/>
  <c r="S79" i="13"/>
  <c r="S118" i="13"/>
  <c r="S120" i="13"/>
  <c r="S122" i="13"/>
  <c r="S93" i="13"/>
  <c r="S52" i="13"/>
  <c r="S80" i="13"/>
  <c r="S39" i="13"/>
  <c r="S78" i="13"/>
  <c r="S37" i="13"/>
  <c r="I81" i="13"/>
  <c r="I121" i="13"/>
  <c r="I120" i="13"/>
  <c r="I78" i="13"/>
  <c r="I37" i="13"/>
  <c r="I118" i="13"/>
  <c r="I39" i="13"/>
  <c r="I11" i="13"/>
  <c r="I122" i="13"/>
  <c r="I80" i="13"/>
  <c r="I119" i="13"/>
  <c r="I38" i="13"/>
  <c r="I79" i="13"/>
  <c r="I77" i="13"/>
  <c r="I52" i="13"/>
  <c r="I36" i="13"/>
  <c r="I93" i="13"/>
  <c r="K81" i="13"/>
  <c r="K39" i="13"/>
  <c r="K118" i="13"/>
  <c r="K77" i="13"/>
  <c r="K120" i="13"/>
  <c r="K79" i="13"/>
  <c r="K52" i="13"/>
  <c r="K119" i="13"/>
  <c r="K78" i="13"/>
  <c r="K11" i="13"/>
  <c r="K122" i="13"/>
  <c r="K121" i="13"/>
  <c r="K80" i="13"/>
  <c r="K36" i="13"/>
  <c r="K38" i="13"/>
  <c r="K93" i="13"/>
  <c r="K37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81" i="13" l="1"/>
  <c r="D79" i="13"/>
  <c r="D78" i="13"/>
  <c r="D38" i="13"/>
  <c r="D122" i="13"/>
  <c r="D120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67" i="14" l="1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104" i="14"/>
  <c r="K95" i="14"/>
  <c r="K82" i="14"/>
  <c r="K73" i="14"/>
  <c r="K108" i="14"/>
  <c r="K98" i="14"/>
  <c r="K85" i="14"/>
  <c r="K76" i="14"/>
  <c r="K102" i="14"/>
  <c r="K93" i="14"/>
  <c r="K79" i="14"/>
  <c r="K105" i="14"/>
  <c r="K96" i="14"/>
  <c r="K83" i="14"/>
  <c r="K74" i="14"/>
  <c r="K99" i="14"/>
  <c r="K87" i="14"/>
  <c r="K77" i="14"/>
  <c r="K103" i="14"/>
  <c r="K94" i="14"/>
  <c r="K81" i="14"/>
  <c r="K107" i="14"/>
  <c r="K97" i="14"/>
  <c r="K84" i="14"/>
  <c r="K75" i="14"/>
  <c r="K101" i="14"/>
  <c r="K88" i="14"/>
  <c r="K78" i="14"/>
  <c r="S107" i="14"/>
  <c r="S102" i="14"/>
  <c r="S97" i="14"/>
  <c r="S93" i="14"/>
  <c r="S84" i="14"/>
  <c r="S79" i="14"/>
  <c r="S75" i="14"/>
  <c r="S108" i="14"/>
  <c r="S103" i="14"/>
  <c r="S98" i="14"/>
  <c r="S94" i="14"/>
  <c r="S85" i="14"/>
  <c r="S81" i="14"/>
  <c r="S76" i="14"/>
  <c r="S104" i="14"/>
  <c r="S99" i="14"/>
  <c r="S95" i="14"/>
  <c r="S87" i="14"/>
  <c r="S82" i="14"/>
  <c r="S77" i="14"/>
  <c r="S73" i="14"/>
  <c r="S105" i="14"/>
  <c r="S101" i="14"/>
  <c r="S96" i="14"/>
  <c r="S88" i="14"/>
  <c r="S83" i="14"/>
  <c r="S78" i="14"/>
  <c r="S74" i="14"/>
  <c r="S67" i="14"/>
  <c r="S56" i="14"/>
  <c r="S45" i="14"/>
  <c r="S34" i="14"/>
  <c r="S24" i="14"/>
  <c r="S13" i="14"/>
  <c r="S61" i="14"/>
  <c r="S48" i="14"/>
  <c r="S37" i="14"/>
  <c r="S27" i="14"/>
  <c r="S17" i="14"/>
  <c r="S7" i="14"/>
  <c r="S65" i="14"/>
  <c r="S54" i="14"/>
  <c r="S43" i="14"/>
  <c r="S31" i="14"/>
  <c r="S21" i="14"/>
  <c r="S11" i="14"/>
  <c r="S68" i="14"/>
  <c r="S57" i="14"/>
  <c r="S46" i="14"/>
  <c r="S35" i="14"/>
  <c r="S25" i="14"/>
  <c r="S14" i="14"/>
  <c r="S8" i="14"/>
  <c r="S62" i="14"/>
  <c r="S50" i="14"/>
  <c r="S40" i="14"/>
  <c r="S28" i="14"/>
  <c r="S18" i="14"/>
  <c r="S6" i="14"/>
  <c r="S66" i="14"/>
  <c r="S55" i="14"/>
  <c r="S44" i="14"/>
  <c r="S32" i="14"/>
  <c r="S22" i="14"/>
  <c r="S12" i="14"/>
  <c r="S60" i="14"/>
  <c r="S47" i="14"/>
  <c r="S36" i="14"/>
  <c r="S26" i="14"/>
  <c r="S16" i="14"/>
  <c r="S64" i="14"/>
  <c r="S52" i="14"/>
  <c r="S41" i="14"/>
  <c r="S29" i="14"/>
  <c r="S20" i="14"/>
  <c r="S10" i="14"/>
  <c r="I103" i="14"/>
  <c r="I94" i="14"/>
  <c r="I81" i="14"/>
  <c r="I104" i="14"/>
  <c r="I95" i="14"/>
  <c r="I82" i="14"/>
  <c r="I73" i="14"/>
  <c r="I105" i="14"/>
  <c r="I96" i="14"/>
  <c r="I83" i="14"/>
  <c r="I74" i="14"/>
  <c r="I107" i="14"/>
  <c r="I97" i="14"/>
  <c r="I84" i="14"/>
  <c r="I75" i="14"/>
  <c r="I108" i="14"/>
  <c r="I98" i="14"/>
  <c r="I85" i="14"/>
  <c r="I76" i="14"/>
  <c r="I99" i="14"/>
  <c r="I87" i="14"/>
  <c r="I77" i="14"/>
  <c r="I101" i="14"/>
  <c r="I88" i="14"/>
  <c r="I78" i="14"/>
  <c r="I102" i="14"/>
  <c r="I93" i="14"/>
  <c r="I79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32" i="14"/>
  <c r="I27" i="14"/>
  <c r="I22" i="14"/>
  <c r="I13" i="14"/>
  <c r="I8" i="14"/>
  <c r="I55" i="14"/>
  <c r="I12" i="14"/>
  <c r="I7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37" i="14"/>
  <c r="I48" i="14"/>
  <c r="I44" i="14"/>
  <c r="I66" i="14"/>
  <c r="I61" i="14"/>
  <c r="I17" i="14"/>
  <c r="I18" i="14"/>
  <c r="I67" i="14"/>
  <c r="I62" i="14"/>
  <c r="I56" i="14"/>
  <c r="I50" i="14"/>
  <c r="I45" i="14"/>
  <c r="I40" i="14"/>
  <c r="I34" i="14"/>
  <c r="I28" i="14"/>
  <c r="I24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2" i="14"/>
  <c r="G50" i="14"/>
  <c r="G49" i="14" s="1"/>
  <c r="G40" i="14"/>
  <c r="G28" i="14"/>
  <c r="G18" i="14"/>
  <c r="G8" i="14"/>
  <c r="G17" i="14"/>
  <c r="G64" i="14"/>
  <c r="G52" i="14"/>
  <c r="G41" i="14"/>
  <c r="G29" i="14"/>
  <c r="G20" i="14"/>
  <c r="G10" i="14"/>
  <c r="G65" i="14"/>
  <c r="G54" i="14"/>
  <c r="G43" i="14"/>
  <c r="G31" i="14"/>
  <c r="G21" i="14"/>
  <c r="G11" i="14"/>
  <c r="G7" i="14"/>
  <c r="G66" i="14"/>
  <c r="G55" i="14"/>
  <c r="G44" i="14"/>
  <c r="G32" i="14"/>
  <c r="G22" i="14"/>
  <c r="G12" i="14"/>
  <c r="G67" i="14"/>
  <c r="G56" i="14"/>
  <c r="G45" i="14"/>
  <c r="G34" i="14"/>
  <c r="G24" i="14"/>
  <c r="G13" i="14"/>
  <c r="G68" i="14"/>
  <c r="G57" i="14"/>
  <c r="G46" i="14"/>
  <c r="G35" i="14"/>
  <c r="G25" i="14"/>
  <c r="G14" i="14"/>
  <c r="G61" i="14"/>
  <c r="G48" i="14"/>
  <c r="G27" i="14"/>
  <c r="G60" i="14"/>
  <c r="G47" i="14"/>
  <c r="G36" i="14"/>
  <c r="G26" i="14"/>
  <c r="G16" i="14"/>
  <c r="G6" i="14"/>
  <c r="G37" i="14"/>
  <c r="E68" i="14"/>
  <c r="E57" i="14"/>
  <c r="E46" i="14"/>
  <c r="E35" i="14"/>
  <c r="E25" i="14"/>
  <c r="E14" i="14"/>
  <c r="E67" i="14"/>
  <c r="E56" i="14"/>
  <c r="E45" i="14"/>
  <c r="E34" i="14"/>
  <c r="E24" i="14"/>
  <c r="E13" i="14"/>
  <c r="E66" i="14"/>
  <c r="E55" i="14"/>
  <c r="E44" i="14"/>
  <c r="E32" i="14"/>
  <c r="E22" i="14"/>
  <c r="E12" i="14"/>
  <c r="E65" i="14"/>
  <c r="E54" i="14"/>
  <c r="E43" i="14"/>
  <c r="E31" i="14"/>
  <c r="E21" i="14"/>
  <c r="E11" i="14"/>
  <c r="E64" i="14"/>
  <c r="E52" i="14"/>
  <c r="E41" i="14"/>
  <c r="E29" i="14"/>
  <c r="E20" i="14"/>
  <c r="E10" i="14"/>
  <c r="E62" i="14"/>
  <c r="E50" i="14"/>
  <c r="E49" i="14" s="1"/>
  <c r="E40" i="14"/>
  <c r="E28" i="14"/>
  <c r="E18" i="14"/>
  <c r="E8" i="14"/>
  <c r="E61" i="14"/>
  <c r="E48" i="14"/>
  <c r="E37" i="14"/>
  <c r="E27" i="14"/>
  <c r="E17" i="14"/>
  <c r="E7" i="14"/>
  <c r="E60" i="14"/>
  <c r="E47" i="14"/>
  <c r="E36" i="14"/>
  <c r="E26" i="14"/>
  <c r="E16" i="14"/>
  <c r="E6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D44" i="14" l="1"/>
  <c r="K106" i="14"/>
  <c r="S59" i="14"/>
  <c r="K59" i="14"/>
  <c r="K100" i="14"/>
  <c r="K92" i="14"/>
  <c r="K86" i="14"/>
  <c r="S100" i="14"/>
  <c r="D22" i="14"/>
  <c r="S92" i="14"/>
  <c r="S86" i="14"/>
  <c r="S106" i="14"/>
  <c r="D54" i="14"/>
  <c r="D29" i="14"/>
  <c r="D67" i="14"/>
  <c r="D55" i="14"/>
  <c r="D60" i="14"/>
  <c r="D35" i="14"/>
  <c r="D65" i="14"/>
  <c r="D46" i="14"/>
  <c r="D47" i="14"/>
  <c r="D25" i="14"/>
  <c r="D18" i="14"/>
  <c r="D20" i="14"/>
  <c r="I92" i="14"/>
  <c r="G86" i="14"/>
  <c r="G9" i="14"/>
  <c r="I100" i="14"/>
  <c r="G106" i="14"/>
  <c r="D108" i="14"/>
  <c r="I86" i="14"/>
  <c r="I106" i="14"/>
  <c r="D43" i="14"/>
  <c r="I59" i="14"/>
  <c r="D45" i="14"/>
  <c r="D66" i="14"/>
  <c r="D36" i="14"/>
  <c r="D17" i="14"/>
  <c r="D61" i="14"/>
  <c r="D68" i="14"/>
  <c r="G100" i="14"/>
  <c r="G59" i="14"/>
  <c r="G92" i="14"/>
  <c r="D102" i="14"/>
  <c r="E106" i="14"/>
  <c r="D16" i="14"/>
  <c r="D62" i="14"/>
  <c r="D37" i="14"/>
  <c r="D21" i="14"/>
  <c r="D41" i="14"/>
  <c r="D27" i="14"/>
  <c r="D28" i="14"/>
  <c r="D57" i="14"/>
  <c r="D85" i="14"/>
  <c r="D95" i="14"/>
  <c r="D26" i="14"/>
  <c r="D48" i="14"/>
  <c r="D31" i="14"/>
  <c r="W39" i="14"/>
  <c r="E39" i="14"/>
  <c r="D6" i="14"/>
  <c r="D56" i="14"/>
  <c r="D32" i="14"/>
  <c r="E30" i="14"/>
  <c r="E42" i="14"/>
  <c r="E33" i="14"/>
  <c r="D83" i="14"/>
  <c r="D103" i="14"/>
  <c r="E100" i="14"/>
  <c r="D75" i="14"/>
  <c r="E92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<sst xmlns="http://schemas.openxmlformats.org/spreadsheetml/2006/main" count="4984" uniqueCount="2340">
  <si>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</si>
  <si>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</si>
  <si>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</si>
  <si>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</si>
  <si>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</si>
  <si>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</si>
  <si>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</si>
  <si>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</si>
  <si>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</si>
  <si>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</si>
  <si>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</si>
  <si>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</si>
  <si>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</si>
  <si>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</si>
  <si>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</si>
  <si>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</si>
  <si>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</si>
  <si>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</si>
  <si>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</si>
  <si>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</si>
  <si>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</si>
  <si>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</si>
  <si>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</si>
  <si>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</si>
  <si>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</si>
  <si>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</si>
  <si>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</si>
  <si>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</si>
  <si>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</si>
  <si>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</si>
  <si>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</si>
  <si>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</si>
  <si>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</si>
  <si>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</si>
  <si>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</si>
  <si>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</si>
  <si>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</si>
  <si>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</si>
  <si>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</si>
  <si>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</si>
  <si>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</si>
  <si>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</si>
  <si>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</si>
  <si>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</si>
  <si>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</si>
  <si>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</si>
  <si>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</si>
  <si>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</si>
  <si>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</si>
  <si>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</si>
  <si>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</si>
  <si>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</si>
  <si>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</si>
  <si>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</si>
  <si>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</si>
  <si>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</si>
  <si>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</si>
  <si>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</si>
  <si>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</si>
  <si>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</si>
  <si>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</si>
  <si>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</si>
  <si>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</si>
  <si>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</si>
  <si>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</si>
  <si>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</si>
  <si>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</si>
  <si>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</si>
  <si>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</si>
  <si>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</si>
  <si>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</si>
  <si>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</si>
  <si>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</si>
  <si>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</si>
  <si>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</si>
  <si>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</si>
  <si>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</si>
  <si>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</si>
  <si>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</si>
  <si>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</si>
  <si>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</si>
  <si>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</si>
  <si>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</si>
  <si>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</si>
  <si>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</si>
  <si>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</si>
  <si>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</si>
  <si>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</si>
  <si>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</si>
  <si>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</si>
  <si>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</si>
  <si>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</si>
  <si>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</si>
  <si>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</si>
  <si>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</si>
  <si>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</si>
  <si>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</si>
  <si>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</si>
  <si>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</si>
  <si>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</si>
  <si>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</si>
  <si>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</si>
  <si>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</si>
  <si>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</si>
  <si>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</si>
  <si>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</si>
  <si>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</si>
  <si>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</si>
  <si>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</si>
  <si>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</si>
  <si>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</si>
  <si>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</si>
  <si>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</si>
  <si>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</si>
  <si>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</si>
  <si>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</si>
  <si>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</si>
  <si>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</si>
  <si>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</si>
  <si>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</si>
  <si>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</si>
  <si>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</si>
  <si>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</si>
  <si>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</si>
  <si>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</si>
  <si>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</si>
  <si>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</si>
  <si>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</si>
  <si>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</si>
  <si>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</si>
  <si>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</si>
  <si>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</si>
  <si>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</si>
  <si>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</si>
  <si>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</si>
  <si>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</si>
  <si>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</si>
  <si>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</si>
  <si>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</si>
  <si>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</si>
  <si>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</si>
  <si>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</si>
  <si>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</si>
  <si>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</si>
  <si>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</si>
  <si>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</si>
  <si>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</si>
  <si>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</si>
  <si>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</si>
  <si>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</si>
  <si>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</si>
  <si>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</si>
  <si>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</si>
  <si>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</si>
  <si>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</si>
  <si>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</si>
  <si>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</si>
  <si>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</si>
  <si>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</si>
  <si>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</si>
  <si>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</si>
  <si>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</si>
  <si>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</si>
  <si>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</si>
  <si>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</si>
  <si>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</si>
  <si>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</si>
  <si>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</si>
  <si>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</si>
  <si>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</si>
  <si>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</si>
  <si>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</si>
  <si>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</si>
  <si>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</si>
  <si>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</si>
  <si>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</si>
  <si>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</si>
  <si>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</si>
  <si>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</si>
  <si>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</si>
  <si>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</si>
  <si>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</si>
  <si>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</si>
  <si>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</si>
  <si>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</si>
  <si>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</si>
  <si>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</si>
  <si>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</si>
  <si>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</si>
  <si>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</si>
  <si>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</si>
  <si>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</si>
  <si>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</si>
  <si>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</si>
  <si>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</si>
  <si>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</si>
  <si>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</si>
  <si>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</si>
  <si>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</si>
  <si>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</si>
  <si>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</si>
  <si>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</si>
  <si>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</si>
  <si>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</si>
  <si>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</si>
  <si>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</si>
  <si>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</si>
  <si>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</si>
  <si>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</si>
  <si>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</si>
  <si>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</si>
  <si>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</si>
  <si>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</si>
  <si>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</si>
  <si>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</si>
  <si>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</si>
  <si>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</si>
  <si>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</si>
  <si>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</si>
  <si>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</si>
  <si>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</si>
  <si>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</si>
  <si>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</si>
  <si>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</si>
  <si>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</si>
  <si>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</si>
  <si>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</si>
  <si>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</si>
  <si>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</si>
  <si>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</si>
  <si>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</si>
  <si>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</si>
  <si>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</si>
  <si>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</si>
  <si>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</si>
  <si>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</si>
  <si>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</si>
  <si>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</si>
  <si>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</si>
  <si>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</si>
  <si>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</si>
  <si>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</si>
  <si>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</si>
  <si>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</si>
  <si>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</si>
  <si>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</si>
  <si>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</si>
  <si>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</si>
  <si>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</si>
  <si>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</si>
  <si>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</si>
  <si>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</si>
  <si>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</si>
  <si>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</si>
  <si>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</si>
  <si>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</si>
  <si>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</si>
  <si>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</si>
  <si>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</si>
  <si>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</si>
  <si>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</si>
  <si>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</si>
  <si>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</si>
  <si>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</si>
  <si>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</si>
  <si>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</si>
  <si>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</si>
  <si>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</si>
  <si>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</si>
  <si>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</si>
  <si>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</si>
  <si>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</si>
  <si>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</si>
  <si>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</si>
  <si>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</si>
  <si>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</si>
  <si>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</si>
  <si>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</si>
  <si>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</si>
  <si>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</si>
  <si>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</si>
  <si>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</si>
  <si>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</si>
  <si>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</si>
  <si>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</si>
  <si>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</si>
  <si>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</si>
  <si>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</si>
  <si>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</si>
  <si>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</si>
  <si>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</si>
  <si>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</si>
  <si>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</si>
  <si>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</si>
  <si>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</si>
  <si>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</si>
  <si>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</si>
  <si>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</si>
  <si>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</si>
  <si>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</si>
  <si>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</si>
  <si>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</si>
  <si>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</si>
  <si>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</si>
  <si>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</si>
  <si>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</si>
  <si>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</si>
  <si>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</si>
  <si>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</si>
  <si>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</si>
  <si>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</si>
  <si>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</si>
  <si>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</si>
  <si>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</si>
  <si>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</si>
  <si>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</si>
  <si>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</si>
  <si>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</si>
  <si>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</si>
  <si>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</si>
  <si>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</si>
  <si>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</si>
  <si>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</si>
  <si>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</si>
  <si>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</si>
  <si>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</si>
  <si>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</si>
  <si>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</si>
  <si>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</si>
  <si>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</si>
  <si>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</si>
  <si>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</si>
  <si>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</si>
  <si>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</si>
  <si>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</si>
  <si>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</si>
  <si>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</si>
  <si>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</si>
  <si>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</si>
  <si>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</si>
  <si>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</si>
  <si>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</si>
  <si>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</si>
  <si>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</si>
  <si>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</si>
  <si>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</si>
  <si>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</si>
  <si>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</si>
  <si>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</si>
  <si>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</si>
  <si>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</si>
  <si>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</si>
  <si>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</si>
  <si>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</si>
  <si>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</si>
  <si>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</si>
  <si>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</si>
  <si>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</si>
  <si>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</si>
  <si>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</si>
  <si>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</si>
  <si>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</si>
  <si>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</si>
  <si>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</si>
  <si>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</si>
  <si>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</si>
  <si>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</si>
  <si>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</si>
  <si>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</si>
  <si>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</si>
  <si>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</si>
  <si>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</si>
  <si>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</si>
  <si>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</si>
  <si>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</si>
  <si>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</si>
  <si>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</si>
  <si>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</si>
  <si>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</si>
  <si>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</si>
  <si>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</si>
  <si>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</si>
  <si>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</si>
  <si>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</si>
  <si>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</si>
  <si>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</si>
  <si>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</si>
  <si>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</si>
  <si>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</si>
  <si>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</si>
  <si>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</si>
  <si>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</si>
  <si>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</si>
  <si>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</si>
  <si>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</si>
  <si>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</si>
  <si>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</si>
  <si>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</si>
  <si>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</si>
  <si>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</si>
  <si>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</si>
  <si>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</si>
  <si>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</si>
  <si>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</si>
  <si>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</si>
  <si>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</si>
  <si>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</si>
  <si>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</si>
  <si>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</si>
  <si>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</si>
  <si>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</si>
  <si>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</si>
  <si>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</si>
  <si>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</si>
  <si>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</si>
  <si>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</si>
  <si>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</si>
  <si>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</si>
  <si>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</si>
  <si>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</si>
  <si>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</si>
  <si>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</si>
  <si>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</si>
  <si>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</si>
  <si>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</si>
  <si>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</si>
  <si>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</si>
  <si>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</si>
  <si>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</si>
  <si>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</si>
  <si>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</si>
  <si>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</si>
  <si>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</si>
  <si>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</si>
  <si>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</si>
  <si>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</si>
  <si>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</si>
  <si>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</si>
  <si>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</si>
  <si>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</si>
  <si>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</si>
  <si>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</si>
  <si>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</si>
  <si>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</si>
  <si>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</si>
  <si>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</si>
  <si>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</si>
  <si>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</si>
  <si>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</si>
  <si>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</si>
  <si>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</si>
  <si>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</si>
  <si>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</si>
  <si>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</si>
  <si>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</si>
  <si>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</si>
  <si>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</si>
  <si>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</si>
  <si>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</si>
  <si>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</si>
  <si>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</si>
  <si>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</si>
  <si>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</si>
  <si>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</si>
  <si>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</si>
  <si>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</si>
  <si>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</si>
  <si>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</si>
  <si>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</si>
  <si>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</si>
  <si>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</si>
  <si>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</si>
  <si>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</si>
  <si>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</si>
  <si>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</si>
  <si>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</si>
  <si>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</si>
  <si>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</si>
  <si>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</si>
  <si>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</si>
  <si>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</si>
  <si>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</si>
  <si>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</si>
  <si>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</si>
  <si>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</si>
  <si>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</si>
  <si>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</si>
  <si>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</si>
  <si>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</si>
  <si>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</si>
  <si>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</si>
  <si>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</si>
  <si>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</si>
  <si>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</si>
  <si>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</si>
  <si>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</si>
  <si>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</si>
  <si>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</si>
  <si>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</si>
  <si>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</si>
  <si>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</si>
  <si>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</si>
  <si>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</si>
  <si>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</si>
  <si>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</si>
  <si>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</si>
  <si>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</si>
  <si>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</si>
  <si>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</si>
  <si>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</si>
  <si>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</si>
  <si>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</si>
  <si>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</si>
  <si>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</si>
  <si>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</si>
  <si>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</si>
  <si>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</si>
  <si>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</si>
  <si>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</si>
  <si>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</si>
  <si>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</si>
  <si>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</si>
  <si>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</si>
  <si>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</si>
  <si>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</si>
  <si>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</si>
  <si>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</si>
  <si>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</si>
  <si>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</si>
  <si>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</si>
  <si>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</si>
  <si>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</si>
  <si>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</si>
  <si>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</si>
  <si>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</si>
  <si>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</si>
  <si>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</si>
  <si>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</si>
  <si>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</si>
  <si>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</si>
  <si>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</si>
  <si>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</si>
  <si>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</si>
  <si>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</si>
  <si>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</si>
  <si>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</si>
  <si>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</si>
  <si>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</si>
  <si>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</si>
  <si>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</si>
  <si>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</si>
  <si>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</si>
  <si>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</si>
  <si>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</si>
  <si>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</si>
  <si>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</si>
  <si>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</si>
  <si>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</si>
  <si>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</si>
  <si>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</si>
  <si>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</si>
  <si>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</si>
  <si>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</si>
  <si>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</si>
  <si>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</si>
  <si>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</si>
  <si>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</si>
  <si>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</si>
  <si>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</si>
  <si>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</si>
  <si>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</si>
  <si>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</si>
  <si>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</si>
  <si>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</si>
  <si>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</si>
  <si>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</si>
  <si>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</si>
  <si>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</si>
  <si>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</si>
  <si>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</si>
  <si>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</si>
  <si>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</si>
  <si>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</si>
  <si>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</si>
  <si>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</si>
  <si>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</si>
  <si>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</si>
  <si>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</si>
  <si>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</si>
  <si>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</si>
  <si>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</si>
  <si>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</si>
  <si>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</si>
  <si>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</si>
  <si>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</si>
  <si>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</si>
  <si>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</si>
  <si>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</si>
  <si>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</si>
  <si>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</si>
  <si>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</si>
  <si>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</si>
  <si>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</si>
  <si>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</si>
  <si>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</si>
  <si>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</si>
  <si>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</si>
  <si>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</si>
  <si>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</si>
  <si>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</si>
  <si>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</si>
  <si>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</si>
  <si>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</si>
  <si>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</si>
  <si>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</si>
  <si>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</si>
  <si>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</si>
  <si>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</si>
  <si>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</si>
  <si>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</si>
  <si>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</si>
  <si>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</si>
  <si>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</si>
  <si>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</si>
  <si>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</si>
  <si>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</si>
  <si>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</si>
  <si>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</si>
  <si>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</si>
  <si>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</si>
  <si>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</si>
  <si>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</si>
  <si>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</si>
  <si>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</si>
  <si>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</si>
  <si>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</si>
  <si>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</si>
  <si>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</si>
  <si>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</si>
  <si>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</si>
  <si>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</si>
  <si>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</si>
  <si>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</si>
  <si>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</si>
  <si>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</si>
  <si>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</si>
  <si>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</si>
  <si>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</si>
  <si>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</si>
  <si>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</si>
  <si>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</si>
  <si>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</si>
  <si>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</si>
  <si>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</si>
  <si>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</si>
  <si>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</si>
  <si>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</si>
  <si>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</si>
  <si>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</si>
  <si>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</si>
  <si>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</si>
  <si>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</si>
  <si>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</si>
  <si>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</si>
  <si>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</si>
  <si>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</si>
  <si>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</si>
  <si>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</si>
  <si>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</si>
  <si>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</si>
  <si>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</si>
  <si>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</si>
  <si>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</si>
  <si>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</si>
  <si>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</si>
  <si>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</si>
  <si>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</si>
  <si>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</si>
  <si>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</si>
  <si>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</si>
  <si>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</si>
  <si>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</si>
  <si>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</si>
  <si>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</si>
  <si>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</si>
  <si>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</si>
  <si>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</si>
  <si>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</si>
  <si>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</si>
  <si>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</si>
  <si>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</si>
  <si>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</si>
  <si>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</si>
  <si>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</si>
  <si>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</si>
  <si>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</si>
  <si>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</si>
  <si>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</si>
  <si>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</si>
  <si>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</si>
  <si>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</si>
  <si>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</si>
  <si>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</si>
  <si>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</si>
  <si>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</si>
  <si>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</si>
  <si>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</si>
  <si>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</si>
  <si>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</si>
  <si>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</si>
  <si>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</si>
  <si>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</si>
  <si>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</si>
  <si>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</si>
  <si>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</si>
  <si>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</si>
  <si>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</si>
  <si>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</si>
  <si>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</si>
  <si>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</si>
  <si>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</si>
  <si>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</si>
  <si>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</si>
  <si>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</si>
  <si>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</si>
  <si>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</si>
  <si>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</si>
  <si>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</si>
  <si>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</si>
  <si>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</si>
  <si>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</si>
  <si>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</si>
  <si>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</si>
  <si>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</si>
  <si>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</si>
  <si>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</si>
  <si>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</si>
  <si>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</si>
  <si>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</si>
  <si>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</si>
  <si>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</si>
  <si>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</si>
  <si>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</si>
  <si>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</si>
  <si>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</si>
  <si>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</si>
  <si>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</si>
  <si>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</si>
  <si>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</si>
  <si>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</si>
  <si>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</si>
  <si>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</si>
  <si>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</si>
  <si>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</si>
  <si>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</si>
  <si>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</si>
  <si>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</si>
  <si>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</si>
  <si>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</si>
  <si>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</si>
  <si>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</si>
  <si>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</si>
  <si>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</si>
  <si>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</si>
  <si>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</si>
  <si>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</si>
  <si>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</si>
  <si>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</si>
  <si>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</si>
  <si>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</si>
  <si>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</si>
  <si>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</si>
  <si>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</si>
  <si>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</si>
  <si>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</si>
  <si>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</si>
  <si>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</si>
  <si>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</si>
  <si>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</si>
  <si>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</si>
  <si>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</si>
  <si>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</si>
  <si>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</si>
  <si>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</si>
  <si>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</si>
  <si>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</si>
  <si>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</si>
  <si>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</si>
  <si>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</si>
  <si>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</si>
  <si>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</si>
  <si>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</si>
  <si>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</si>
  <si>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</si>
  <si>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</si>
  <si>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</si>
  <si>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</si>
  <si>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</si>
  <si>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</si>
  <si>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</si>
  <si>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</si>
  <si>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</si>
  <si>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</si>
  <si>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</si>
  <si>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</si>
  <si>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</si>
  <si>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</si>
  <si>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</si>
  <si>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</si>
  <si>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</si>
  <si>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</si>
  <si>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</si>
  <si>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</si>
  <si>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</si>
  <si>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</si>
  <si>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</si>
  <si>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</si>
  <si>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</si>
  <si>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</si>
  <si>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</si>
  <si>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</si>
  <si>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</si>
  <si>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</si>
  <si>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</si>
  <si>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</si>
  <si>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</si>
  <si>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</si>
  <si>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</si>
  <si>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</si>
  <si>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</si>
  <si>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</si>
  <si>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</si>
  <si>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</si>
  <si>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</si>
  <si>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</si>
  <si>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</si>
  <si>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</si>
  <si>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</si>
  <si>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</si>
  <si>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</si>
  <si>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</si>
  <si>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</si>
  <si>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</si>
  <si>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</si>
  <si>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</si>
  <si>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</si>
  <si>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</si>
  <si>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</si>
  <si>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</si>
  <si>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</si>
  <si>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</si>
  <si>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</si>
  <si>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</si>
  <si>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</si>
  <si>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</si>
  <si>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</si>
  <si>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</si>
  <si>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</si>
  <si>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</si>
  <si>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</si>
  <si>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</si>
  <si>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</si>
  <si>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</si>
  <si>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</si>
  <si>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</si>
  <si>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</si>
  <si>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</si>
  <si>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</si>
  <si>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</si>
  <si>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</si>
  <si>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</si>
  <si>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</si>
  <si>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</si>
  <si>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</si>
  <si>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</si>
  <si>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</si>
  <si>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</si>
  <si>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</si>
  <si>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</si>
  <si>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</si>
  <si>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</si>
  <si>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</si>
  <si>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</si>
  <si>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</si>
  <si>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</si>
  <si>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</si>
  <si>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</si>
  <si>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</si>
  <si>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</si>
  <si>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</si>
  <si>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</si>
  <si>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</si>
  <si>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</si>
  <si>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</si>
  <si>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</si>
  <si>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</si>
  <si>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</si>
  <si>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</si>
  <si>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</si>
  <si>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</si>
  <si>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</si>
  <si>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</si>
  <si>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</si>
  <si>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</si>
  <si>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</si>
  <si>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</si>
  <si>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</si>
  <si>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</si>
  <si>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</si>
  <si>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</si>
  <si>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</si>
  <si>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</si>
  <si>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</si>
  <si>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</si>
  <si>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</si>
  <si>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</si>
  <si>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</si>
  <si>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</si>
  <si>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</si>
  <si>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</si>
  <si>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</si>
  <si>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</si>
  <si>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</si>
  <si>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</si>
  <si>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</si>
  <si>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</si>
  <si>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</si>
  <si>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</si>
  <si>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</si>
  <si>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</si>
  <si>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</si>
  <si>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</si>
  <si>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</si>
  <si>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</si>
  <si>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</si>
  <si>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</si>
  <si>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</si>
  <si>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</si>
  <si>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</si>
  <si>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</si>
  <si>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</si>
  <si>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</si>
  <si>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</si>
  <si>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</si>
  <si>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</si>
  <si>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</si>
  <si>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</si>
  <si>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</si>
  <si>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</si>
  <si>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</si>
  <si>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</si>
  <si>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</si>
  <si>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</si>
  <si>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</si>
  <si>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</si>
  <si>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</si>
  <si>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</si>
  <si>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</si>
  <si>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</si>
  <si>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</si>
  <si>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</si>
  <si>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</si>
  <si>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</si>
  <si>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</si>
  <si>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</si>
  <si>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</si>
  <si>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</si>
  <si>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</si>
  <si>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</si>
  <si>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</si>
  <si>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</si>
  <si>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</si>
  <si>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</si>
  <si>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</si>
  <si>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</si>
  <si>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</si>
  <si>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</si>
  <si>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</si>
  <si>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</si>
  <si>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</si>
  <si>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</si>
  <si>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</si>
  <si>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</si>
  <si>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</si>
  <si>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</si>
  <si>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</si>
  <si>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</si>
  <si>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</si>
  <si>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</si>
  <si>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</si>
  <si>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</si>
  <si>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</si>
  <si>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</si>
  <si>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</si>
  <si>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</si>
  <si>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</si>
  <si>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</si>
  <si>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</si>
  <si>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</si>
  <si>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</si>
  <si>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</si>
  <si>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</si>
  <si>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</si>
  <si>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</si>
  <si>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</si>
  <si>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</si>
  <si>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</si>
  <si>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</si>
  <si>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</si>
  <si>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</si>
  <si>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</si>
  <si>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</si>
  <si>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</si>
  <si>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</si>
  <si>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</si>
  <si>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</si>
  <si>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</si>
  <si>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</si>
  <si>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</si>
  <si>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</si>
  <si>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</si>
  <si>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</si>
  <si>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</si>
  <si>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</si>
  <si>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</si>
  <si>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</si>
  <si>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</si>
  <si>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</si>
  <si>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</si>
  <si>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</si>
  <si>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</si>
  <si>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</si>
  <si>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</si>
  <si>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</si>
  <si>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</si>
  <si>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</si>
  <si>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</si>
  <si>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</si>
  <si>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</si>
  <si>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</si>
  <si>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</si>
  <si>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</si>
  <si>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</si>
  <si>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</si>
  <si>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</si>
  <si>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</si>
  <si>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</si>
  <si>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</si>
  <si>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</si>
  <si>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</si>
  <si>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</si>
  <si>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</si>
  <si>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</si>
  <si>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</si>
  <si>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</si>
  <si>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</si>
  <si>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</si>
  <si>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</si>
  <si>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</si>
  <si>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</si>
  <si>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</si>
  <si>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</si>
  <si>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</si>
  <si>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</si>
  <si>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</si>
  <si>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</si>
  <si>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</si>
  <si>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</si>
  <si>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</si>
  <si>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</si>
  <si>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</si>
  <si>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</si>
  <si>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</si>
  <si>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</si>
  <si>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</si>
  <si>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</si>
  <si>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</si>
  <si>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</si>
  <si>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</si>
  <si>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</si>
  <si>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</si>
  <si>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</si>
  <si>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</si>
  <si>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</si>
  <si>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</si>
  <si>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</si>
  <si>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</si>
  <si>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</si>
  <si>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</si>
  <si>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</si>
  <si>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</si>
  <si>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</si>
  <si>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</si>
  <si>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</si>
  <si>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</si>
  <si>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</si>
  <si>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</si>
  <si>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</si>
  <si>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</si>
  <si>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</si>
  <si>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</si>
  <si>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</si>
  <si>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</si>
  <si>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</si>
  <si>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</si>
  <si>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</si>
  <si>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</si>
  <si>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</si>
  <si>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</si>
  <si>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</si>
  <si>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</si>
  <si>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</si>
  <si>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</si>
  <si>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</si>
  <si>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</si>
  <si>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</si>
  <si>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</si>
  <si>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</si>
  <si>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</si>
  <si>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</si>
  <si>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</si>
  <si>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</si>
  <si>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</si>
  <si>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</si>
  <si>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</si>
  <si>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</si>
  <si>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</si>
  <si>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</si>
  <si>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</si>
  <si>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</si>
  <si>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</si>
  <si>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</si>
  <si>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</si>
  <si>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</si>
  <si>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</si>
  <si>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</si>
  <si>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</si>
  <si>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</si>
  <si>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</si>
  <si>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</si>
  <si>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</si>
  <si>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</si>
  <si>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</si>
  <si>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</si>
  <si>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</si>
  <si>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</si>
  <si>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</si>
  <si>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</si>
  <si>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</si>
  <si>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</si>
  <si>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</si>
  <si>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</si>
  <si>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</si>
  <si>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</si>
  <si>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</si>
  <si>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</si>
  <si>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</si>
  <si>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</si>
  <si>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</si>
  <si>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</si>
  <si>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</si>
  <si>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</si>
  <si>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</si>
  <si>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</si>
  <si>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</si>
  <si>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</si>
  <si>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</si>
  <si>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</si>
  <si>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</si>
  <si>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</si>
  <si>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</si>
  <si>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</si>
  <si>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</si>
  <si>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</si>
  <si>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</si>
  <si>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</si>
  <si>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</si>
  <si>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</si>
  <si>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</si>
  <si>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</si>
  <si>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</si>
  <si>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</si>
  <si>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</si>
  <si>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</si>
  <si>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</si>
  <si>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</si>
  <si>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</si>
  <si>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</si>
  <si>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</si>
  <si>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</si>
  <si>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</si>
  <si>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</si>
  <si>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</si>
  <si>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</si>
  <si>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</si>
  <si>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</si>
  <si>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</si>
  <si>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</si>
  <si>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</si>
  <si>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</si>
  <si>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</si>
  <si>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</si>
  <si>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</si>
  <si>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</si>
  <si>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</si>
  <si>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</si>
  <si>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</si>
  <si>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</si>
  <si>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</si>
  <si>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</si>
  <si>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</si>
  <si>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</si>
  <si>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</si>
  <si>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</si>
  <si>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</si>
  <si>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</si>
  <si>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</si>
  <si>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</si>
  <si>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</si>
  <si>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</si>
  <si>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</si>
  <si>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</si>
  <si>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</si>
  <si>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</si>
  <si>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</si>
  <si>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</si>
  <si>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</si>
  <si>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</si>
  <si>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</si>
  <si>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</si>
  <si>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</si>
  <si>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</si>
  <si>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</si>
  <si>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</si>
  <si>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</si>
  <si>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</si>
  <si>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</si>
  <si>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</si>
  <si>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</si>
  <si>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</si>
  <si>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</si>
  <si>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</si>
  <si>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</si>
  <si>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</si>
  <si>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</si>
  <si>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</si>
  <si>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</si>
  <si>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</si>
  <si>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</si>
  <si>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</si>
  <si>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</si>
  <si>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</si>
  <si>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</si>
  <si>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</si>
  <si>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</si>
  <si>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</si>
  <si>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</si>
  <si>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</si>
  <si>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</si>
  <si>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</si>
  <si>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</si>
  <si>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</si>
  <si>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</si>
  <si>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</si>
  <si>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</si>
  <si>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</si>
  <si>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</si>
  <si>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</si>
  <si>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</si>
  <si>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</si>
  <si>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</si>
  <si>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</si>
  <si>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</si>
  <si>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</si>
  <si>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</si>
  <si>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</si>
  <si>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</si>
  <si>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</si>
  <si>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</si>
  <si>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</si>
  <si>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</si>
  <si>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</si>
  <si>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</si>
  <si>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</si>
  <si>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</si>
  <si>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</si>
  <si>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</si>
  <si>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</si>
  <si>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</si>
  <si>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</si>
  <si>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</si>
  <si>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</si>
  <si>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</si>
  <si>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</si>
  <si>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</si>
  <si>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</si>
  <si>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</si>
  <si>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</si>
  <si>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</si>
  <si>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</si>
  <si>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</si>
  <si>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</si>
  <si>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</si>
  <si>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</si>
  <si>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</si>
  <si>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</si>
  <si>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</si>
  <si>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</si>
  <si>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</si>
  <si>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</si>
  <si>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</si>
  <si>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</si>
  <si>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</si>
  <si>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</si>
  <si>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</si>
  <si>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</si>
  <si>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</si>
  <si>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</si>
  <si>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</si>
  <si>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</si>
  <si>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</si>
  <si>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</si>
  <si>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</si>
  <si>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</si>
  <si>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</si>
  <si>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</si>
  <si>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</si>
  <si>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</si>
  <si>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</si>
  <si>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</si>
  <si>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</si>
  <si>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</si>
  <si>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</si>
  <si>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</si>
  <si>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</si>
  <si>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</si>
  <si>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</si>
  <si>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</si>
  <si>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</si>
  <si>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</si>
  <si>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</si>
  <si>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</si>
  <si>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</si>
  <si>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</si>
  <si>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</si>
  <si>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</si>
  <si>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</si>
  <si>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</si>
  <si>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</si>
  <si>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</si>
  <si>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</si>
  <si>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</si>
  <si>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</si>
  <si>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</si>
  <si>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</si>
  <si>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</si>
  <si>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</si>
  <si>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</si>
  <si>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</si>
  <si>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</si>
  <si>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</si>
  <si>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</si>
  <si>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</si>
  <si>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</si>
  <si>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</si>
  <si>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</si>
  <si>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</si>
  <si>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</si>
  <si>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</si>
  <si>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</si>
  <si>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</si>
  <si>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</si>
  <si>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</si>
  <si>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</si>
  <si>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</si>
  <si>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</si>
  <si>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</si>
  <si>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</si>
  <si>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</si>
  <si>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</si>
  <si>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</si>
  <si>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</si>
  <si>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</si>
  <si>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</si>
  <si>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</si>
  <si>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</si>
  <si>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</si>
  <si>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</si>
  <si>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</si>
  <si>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</si>
  <si>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</si>
  <si>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</si>
  <si>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</si>
  <si>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</si>
  <si>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</si>
  <si>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</si>
  <si>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</si>
  <si>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</si>
  <si>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</si>
  <si>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</si>
  <si>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</si>
  <si>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</si>
  <si>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</si>
  <si>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</si>
  <si>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</si>
  <si>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</si>
  <si>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</si>
  <si>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</si>
  <si>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</si>
  <si>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</si>
  <si>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</si>
  <si>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</si>
  <si>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</si>
  <si>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</si>
  <si>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</si>
  <si>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</si>
  <si>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</si>
  <si>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</si>
  <si>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</si>
  <si>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</si>
  <si>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</si>
  <si>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</si>
  <si>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</si>
  <si>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</si>
  <si>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</si>
  <si>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</si>
  <si>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</si>
  <si>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</si>
  <si>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</si>
  <si>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</si>
  <si>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</si>
  <si>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</si>
  <si>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</si>
  <si>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</si>
  <si>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</si>
  <si>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</si>
  <si>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</si>
  <si>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</si>
  <si>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</si>
  <si>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</si>
  <si>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</si>
  <si>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</si>
  <si>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</si>
  <si>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</si>
  <si>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</si>
  <si>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</si>
  <si>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</si>
  <si>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</si>
  <si>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</si>
  <si>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</si>
  <si>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</si>
  <si>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</si>
  <si>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</si>
  <si>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</si>
  <si>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</si>
  <si>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</si>
  <si>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</si>
  <si>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</si>
  <si>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</si>
  <si>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</si>
  <si>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</si>
  <si>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</si>
  <si>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</si>
  <si>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</si>
  <si>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</si>
  <si>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</si>
  <si>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</si>
  <si>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</si>
  <si>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</si>
  <si>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</si>
  <si>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</si>
  <si>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</si>
  <si>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</si>
  <si>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</si>
  <si>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</si>
  <si>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</si>
  <si>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</si>
  <si>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</si>
  <si>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</si>
  <si>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</si>
  <si>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</si>
  <si>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</si>
  <si>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</si>
  <si>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</si>
  <si>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</si>
  <si>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</si>
  <si>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</si>
  <si>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</si>
  <si>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</si>
  <si>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</si>
  <si>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</si>
  <si>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</si>
  <si>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</si>
  <si>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</si>
  <si>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</si>
  <si>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</si>
  <si>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</si>
  <si>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</si>
  <si>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</si>
  <si>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</si>
  <si>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</si>
  <si>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</si>
  <si>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</si>
  <si>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</si>
  <si>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</si>
  <si>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</si>
  <si>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</si>
  <si>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</si>
  <si>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</si>
  <si>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</si>
  <si>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</si>
  <si>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</si>
  <si>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</si>
  <si>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</si>
  <si>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</si>
  <si>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</si>
  <si>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</si>
  <si>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</si>
  <si>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</si>
  <si>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</si>
  <si>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</si>
  <si>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</si>
  <si>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</si>
  <si>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</si>
  <si>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</si>
  <si>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</si>
  <si>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</si>
  <si>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</si>
  <si>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</si>
  <si>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</si>
  <si>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</si>
  <si>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</si>
  <si>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</si>
  <si>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</si>
  <si>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</si>
  <si>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</si>
  <si>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</si>
  <si>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</si>
  <si>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</si>
  <si>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</si>
  <si>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</si>
  <si>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</si>
  <si>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</si>
  <si>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</si>
  <si>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</si>
  <si>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</si>
  <si>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</si>
  <si>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</si>
  <si>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</si>
  <si>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</si>
  <si>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</si>
  <si>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</si>
  <si>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</si>
  <si>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</si>
  <si>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</si>
  <si>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</si>
  <si>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</si>
  <si>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</si>
  <si>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</si>
  <si>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</si>
  <si>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</si>
  <si>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</si>
  <si>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</si>
  <si>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</si>
  <si>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</si>
  <si>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</si>
  <si>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</si>
  <si>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</si>
  <si>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</si>
  <si>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</si>
  <si>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</si>
  <si>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</si>
  <si>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</si>
  <si>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</si>
  <si>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</si>
  <si>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</si>
  <si>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</si>
  <si>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</si>
  <si>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</si>
  <si>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</si>
  <si>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</si>
  <si>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</si>
  <si>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</si>
  <si>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</si>
  <si>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</si>
  <si>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</si>
  <si>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</si>
  <si>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</si>
  <si>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</si>
  <si>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</si>
  <si>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</si>
  <si>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</si>
  <si>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</si>
  <si>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</si>
  <si>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</si>
  <si>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</si>
  <si>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</si>
  <si>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</si>
  <si>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</si>
  <si>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</si>
  <si>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</si>
  <si>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</si>
  <si>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</si>
  <si>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</si>
  <si>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</si>
  <si>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</si>
  <si>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</si>
  <si>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</si>
  <si>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</si>
  <si>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</si>
  <si>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</si>
  <si>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</si>
  <si>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</si>
  <si>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</si>
  <si>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</si>
  <si>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</si>
  <si>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</si>
  <si>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</si>
  <si>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</si>
  <si>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</si>
  <si>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</si>
  <si>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</si>
  <si>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</si>
  <si>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</si>
  <si>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</si>
  <si>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</si>
  <si>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</si>
  <si>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</si>
  <si>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</si>
  <si>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</si>
  <si>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</si>
  <si>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</si>
  <si>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</si>
  <si>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</si>
  <si>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</si>
  <si>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</si>
  <si>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</si>
  <si>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</si>
  <si>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</si>
  <si>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</si>
  <si>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</si>
  <si>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</si>
  <si>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</si>
  <si>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</si>
  <si>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</si>
  <si>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</si>
  <si>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</si>
  <si>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</si>
  <si>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</si>
  <si>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</si>
  <si>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</si>
  <si>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</si>
  <si>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</si>
  <si>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</si>
  <si>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</si>
  <si>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</si>
  <si>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</si>
  <si>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</si>
  <si>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</si>
  <si>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</si>
  <si>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</si>
  <si>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</si>
  <si>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</si>
  <si>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</si>
  <si>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</si>
  <si>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</si>
  <si>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</si>
  <si>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</si>
  <si>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</si>
  <si>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</si>
  <si>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</si>
  <si>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</si>
  <si>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</si>
  <si>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</si>
  <si>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</si>
  <si>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</si>
  <si>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</si>
  <si>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</si>
  <si>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</si>
  <si>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</si>
  <si>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</si>
  <si>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</si>
  <si>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</si>
  <si>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</si>
  <si>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</si>
  <si>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</si>
  <si>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</si>
  <si>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</si>
  <si>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</si>
  <si>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</si>
  <si>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</si>
  <si>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</si>
  <si>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</si>
  <si>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</si>
  <si>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</si>
  <si>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</si>
  <si>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</si>
  <si>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</si>
  <si>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</si>
  <si>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</si>
  <si>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</si>
  <si>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</si>
  <si>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</si>
  <si>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</si>
  <si>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</si>
  <si>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</si>
  <si>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</si>
  <si>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</si>
  <si>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</si>
  <si>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</si>
  <si>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</si>
  <si>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</si>
  <si>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</si>
  <si>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</si>
  <si>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</si>
  <si>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</si>
  <si>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</si>
  <si>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</si>
  <si>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</si>
  <si>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</si>
  <si>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</si>
  <si>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</si>
  <si>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</si>
  <si>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</si>
  <si>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</si>
  <si>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</si>
  <si>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</si>
  <si>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</si>
  <si>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</si>
  <si>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</si>
  <si>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</si>
  <si>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</si>
  <si>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</si>
  <si>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</si>
  <si>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</si>
  <si>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</si>
  <si>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</si>
  <si>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</si>
  <si>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</si>
  <si>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</si>
  <si>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</si>
  <si>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</si>
  <si>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</si>
  <si>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</si>
  <si>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</si>
  <si>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</si>
  <si>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</si>
  <si>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</si>
  <si>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</si>
  <si>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</si>
  <si>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</si>
  <si>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</si>
  <si>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</si>
  <si>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</si>
  <si>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</si>
  <si>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</si>
  <si>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</si>
  <si>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</si>
  <si>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</si>
  <si>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</si>
  <si>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</si>
  <si>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</si>
  <si>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</si>
  <si>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</si>
  <si>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</si>
  <si>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</si>
  <si>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</si>
  <si>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</si>
  <si>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</si>
  <si>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</si>
  <si>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</si>
  <si>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</si>
  <si>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</si>
  <si>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</si>
  <si>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</si>
  <si>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</si>
  <si>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</si>
  <si>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</si>
  <si>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</si>
  <si>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</si>
  <si>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</si>
  <si>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</si>
  <si>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</si>
  <si>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</si>
  <si>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</si>
  <si>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</si>
  <si>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</si>
  <si>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</si>
  <si>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</si>
  <si>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</si>
  <si>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</si>
  <si>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</si>
  <si>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</si>
  <si>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</si>
  <si>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</si>
  <si>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</si>
  <si>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</si>
  <si>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</si>
  <si>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</si>
  <si>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</si>
  <si>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</si>
  <si>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</si>
  <si>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</si>
  <si>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</si>
  <si>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</si>
  <si>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</si>
  <si>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</si>
  <si>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</si>
  <si>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</si>
  <si>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</si>
  <si>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</si>
  <si>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</si>
  <si>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</si>
  <si>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</si>
  <si>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</si>
  <si>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</si>
  <si>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</si>
  <si>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</si>
  <si>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</si>
  <si>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</si>
  <si>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</si>
  <si>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</si>
  <si>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</si>
  <si>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</si>
  <si>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</si>
  <si>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</si>
  <si>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</si>
  <si>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</si>
  <si>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</si>
  <si>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</si>
  <si>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</si>
  <si>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</si>
  <si>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</si>
  <si>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</si>
  <si>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</si>
  <si>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</si>
  <si>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</si>
  <si>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</si>
  <si>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</si>
  <si>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</si>
  <si>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</si>
  <si>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</si>
  <si>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</si>
  <si>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</si>
  <si>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</si>
  <si>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</si>
  <si>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</si>
  <si>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</si>
  <si>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</si>
  <si>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</si>
  <si>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</si>
  <si>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</si>
  <si>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</si>
  <si>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</si>
  <si>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</si>
  <si>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</si>
  <si>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</si>
  <si>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</si>
  <si>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</si>
  <si>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</si>
  <si>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</si>
  <si>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</si>
  <si>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</si>
  <si>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</si>
  <si>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</si>
  <si>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</si>
  <si>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</si>
  <si>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</si>
  <si>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</si>
  <si>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</si>
  <si>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</si>
  <si>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</si>
  <si>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</si>
  <si>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</si>
  <si>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</si>
  <si>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</si>
  <si>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</si>
  <si>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</si>
  <si>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</si>
  <si>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</si>
  <si>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</si>
  <si>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</si>
  <si>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</si>
  <si>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</si>
  <si>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</si>
  <si>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</si>
  <si>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</si>
  <si>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</si>
  <si>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</si>
  <si>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</si>
  <si>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</si>
  <si>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</si>
  <si>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</si>
  <si>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</si>
  <si>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</si>
  <si>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</si>
  <si>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</si>
  <si>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</si>
  <si>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</si>
  <si>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</si>
  <si>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</si>
  <si>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</si>
  <si>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</si>
  <si>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</si>
  <si>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</si>
  <si>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</si>
  <si>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</si>
  <si>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</si>
  <si>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</si>
  <si>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</si>
  <si>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</si>
  <si>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</si>
  <si>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</si>
  <si>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</si>
  <si>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</si>
  <si>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</si>
  <si>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</si>
  <si>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</si>
  <si>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</si>
  <si>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</si>
  <si>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</si>
  <si>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</si>
  <si>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</si>
  <si>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</si>
  <si>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</si>
  <si>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</si>
  <si>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</si>
  <si>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</si>
  <si>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</si>
  <si>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</si>
  <si>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</si>
  <si>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</si>
  <si>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</si>
  <si>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</si>
  <si>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</si>
  <si>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</si>
  <si>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</si>
  <si>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</si>
  <si>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</si>
  <si>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</si>
  <si>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</si>
  <si>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</si>
  <si>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</si>
  <si>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</si>
  <si>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</si>
  <si>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</si>
  <si>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</si>
  <si>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</si>
  <si>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</si>
  <si>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</si>
  <si>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</si>
  <si>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</si>
  <si>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</si>
  <si>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</si>
  <si>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</si>
  <si>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</si>
  <si>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</si>
  <si>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</si>
  <si>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</si>
  <si>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</si>
  <si>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</si>
  <si>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</si>
  <si>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</si>
  <si>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</si>
  <si>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</si>
  <si>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</si>
  <si>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</si>
  <si>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</si>
  <si>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</si>
  <si>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</si>
  <si>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</si>
  <si>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</si>
  <si>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</si>
  <si>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</si>
  <si>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</si>
  <si>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</si>
  <si>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</si>
  <si>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</si>
  <si>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</si>
  <si>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</si>
  <si>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</si>
  <si>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</si>
  <si>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</si>
  <si>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</si>
  <si>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</si>
  <si>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</si>
  <si>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</si>
  <si>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</si>
  <si>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</si>
  <si>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</si>
  <si>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</si>
  <si>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</si>
  <si>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</si>
  <si>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</si>
  <si>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</si>
  <si>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</si>
  <si>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</si>
  <si>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</si>
  <si>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</si>
  <si>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</si>
  <si>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</si>
  <si>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</si>
  <si>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</si>
  <si>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</si>
  <si>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</si>
  <si>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</si>
  <si>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</si>
  <si>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</si>
  <si>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</si>
  <si>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</si>
  <si>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</si>
  <si>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</si>
  <si>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</si>
  <si>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</si>
  <si>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</si>
  <si>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</si>
  <si>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</si>
  <si>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</si>
  <si>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</si>
  <si>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</si>
  <si>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</si>
  <si>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</si>
  <si>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</si>
  <si>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</si>
  <si>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</si>
  <si>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</si>
  <si>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</si>
  <si>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</si>
  <si>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</si>
  <si>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</si>
  <si>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</si>
  <si>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</si>
  <si>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</si>
  <si>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</si>
  <si>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</si>
  <si>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</si>
  <si>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</si>
  <si>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</si>
  <si>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</si>
  <si>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</si>
  <si>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</si>
  <si>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</si>
  <si>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</si>
  <si>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</si>
  <si>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</si>
  <si>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</si>
  <si>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</si>
  <si>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</si>
  <si>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</si>
  <si>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</si>
  <si>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</si>
  <si>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</si>
  <si>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</si>
  <si>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</si>
  <si>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</si>
  <si>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</si>
  <si>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</si>
  <si>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</si>
  <si>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</si>
  <si>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</si>
  <si>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</si>
  <si>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</si>
  <si>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</si>
  <si>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</si>
  <si>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</si>
  <si>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</si>
  <si>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</si>
  <si>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</si>
  <si>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</si>
  <si>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</si>
  <si>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</si>
  <si>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</si>
  <si>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</si>
  <si>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</si>
  <si>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</si>
  <si>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</si>
  <si>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</si>
  <si>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</si>
  <si>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</si>
  <si>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</si>
  <si>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</si>
  <si>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</si>
  <si>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</si>
  <si>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</si>
  <si>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</si>
  <si>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</si>
  <si>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</si>
  <si>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</si>
  <si>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</si>
  <si>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</si>
  <si>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</si>
  <si>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</si>
  <si>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</si>
  <si>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</si>
  <si>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</si>
  <si>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</si>
  <si>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</si>
  <si>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</si>
  <si>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</si>
  <si>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</si>
  <si>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</si>
  <si>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</si>
  <si>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</si>
  <si>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</si>
  <si>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</si>
  <si>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</si>
  <si>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</si>
  <si>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</si>
  <si>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</si>
  <si>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</si>
  <si>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</si>
  <si>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</si>
  <si>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</si>
  <si>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</si>
  <si>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</si>
  <si>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</si>
  <si>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</si>
  <si>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</si>
  <si>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</si>
  <si>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</si>
  <si>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</si>
  <si>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</si>
  <si>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</si>
  <si>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</si>
  <si>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</si>
  <si>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</si>
  <si>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</si>
  <si>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</si>
  <si>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</si>
  <si>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</si>
  <si>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</si>
  <si>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</si>
  <si>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</si>
  <si>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</si>
  <si>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</si>
  <si>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</si>
  <si>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</si>
  <si>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</si>
  <si>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</si>
  <si>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</si>
  <si>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</si>
  <si>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</si>
  <si>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</si>
  <si>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</si>
  <si>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</si>
  <si>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</si>
  <si>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</si>
  <si>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</si>
  <si>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</si>
  <si>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</si>
  <si>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</si>
  <si>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</si>
  <si>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</si>
  <si>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</si>
  <si>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</si>
  <si>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</si>
  <si>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</si>
  <si>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</si>
  <si>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</si>
  <si>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</si>
  <si>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</si>
  <si>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</si>
  <si>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</si>
  <si>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</si>
  <si>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</si>
  <si>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</si>
  <si>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</si>
  <si>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</si>
  <si>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</si>
  <si>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</si>
  <si>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</si>
  <si>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</si>
  <si>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</si>
  <si>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</si>
  <si>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</si>
  <si>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</si>
  <si>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</si>
  <si>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</si>
  <si>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</si>
  <si>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</si>
  <si>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</si>
  <si>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</si>
  <si>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</si>
  <si>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</si>
  <si>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</si>
  <si>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</si>
  <si>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</si>
  <si>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</si>
  <si>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</si>
  <si>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</si>
  <si>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</si>
  <si>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</si>
  <si>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</si>
  <si>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</si>
  <si>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</si>
  <si>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</si>
  <si>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</si>
  <si>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</si>
  <si>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</si>
  <si>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</si>
  <si>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</si>
  <si>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</si>
  <si>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</si>
  <si>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</si>
  <si>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</si>
  <si>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</si>
  <si>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</si>
  <si>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</si>
  <si>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</si>
  <si>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</si>
  <si>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</si>
  <si>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</si>
  <si>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</si>
  <si>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</si>
  <si>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</si>
  <si>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</si>
  <si>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</si>
  <si>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</si>
  <si>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</si>
  <si>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</si>
  <si>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</si>
  <si>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</si>
  <si>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</si>
  <si>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</si>
  <si>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</si>
  <si>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</si>
  <si>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</si>
  <si>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</si>
  <si>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</si>
  <si>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</si>
  <si>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</si>
  <si>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</si>
  <si>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</si>
  <si>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</si>
  <si>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</si>
  <si>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</si>
  <si>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</si>
  <si>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</si>
  <si>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</si>
  <si>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</si>
  <si>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</si>
  <si>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</si>
  <si>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</si>
  <si>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</si>
  <si>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</si>
  <si>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</si>
  <si>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</si>
  <si>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</si>
  <si>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</si>
  <si>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</si>
  <si>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</si>
  <si>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</si>
  <si>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</si>
  <si>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</si>
  <si>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</si>
  <si>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</si>
  <si>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</si>
  <si>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</si>
  <si>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</si>
  <si>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</si>
  <si>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</si>
  <si>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</si>
  <si>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</si>
  <si>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</si>
  <si>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</si>
  <si>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</si>
  <si>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</si>
  <si>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</si>
  <si>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</si>
  <si>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</si>
  <si>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</si>
  <si>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</si>
  <si>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</si>
  <si>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</si>
  <si>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</si>
  <si>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</si>
  <si>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</si>
  <si>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</si>
  <si>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</si>
  <si>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</si>
  <si>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</si>
  <si>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</si>
  <si>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</si>
  <si>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</si>
  <si>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</si>
  <si>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</si>
  <si>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</si>
  <si>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</si>
  <si>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</si>
  <si>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</si>
  <si>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</si>
  <si>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</si>
  <si>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</si>
  <si>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</si>
  <si>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</si>
  <si>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</si>
  <si>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</si>
  <si>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</si>
  <si>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</si>
  <si>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</si>
  <si>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</si>
  <si>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</si>
  <si>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</si>
  <si>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</si>
  <si>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</si>
  <si>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</si>
  <si>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</si>
  <si>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</si>
  <si>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</si>
  <si>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</si>
  <si>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</si>
  <si>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</si>
  <si>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</si>
  <si>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</si>
  <si>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</si>
  <si>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</si>
  <si>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</si>
  <si>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</si>
  <si>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</si>
  <si>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</si>
  <si>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</si>
  <si>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</si>
  <si>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</si>
  <si>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</si>
  <si>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</si>
  <si>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</si>
  <si>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</si>
  <si>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</si>
  <si>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</si>
  <si>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</si>
  <si>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</si>
  <si>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</si>
  <si>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</si>
  <si>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</si>
  <si>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</si>
  <si>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</si>
  <si>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13.10.2020.</t>
  </si>
  <si>
    <t>Sandra Crnković</t>
  </si>
  <si>
    <t>031-211-219</t>
  </si>
  <si>
    <t>sandra@gskos.hr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</si>
</sst>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2185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8208932</v>
      </c>
      <c r="D14" s="163">
        <f>+D15+D16</f>
        <v>8611180</v>
      </c>
      <c r="E14" s="163">
        <f>+E15+E16</f>
        <v>8666182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8208932</v>
      </c>
      <c r="D15" s="166">
        <f>'PLAN PRIHODA I PRIMITAKA '!D68</f>
        <v>8611180</v>
      </c>
      <c r="E15" s="166">
        <f>'PLAN PRIHODA I PRIMITAKA '!D109</f>
        <v>8666182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8255932</v>
      </c>
      <c r="D17" s="170">
        <f>+D18+D19</f>
        <v>8543180</v>
      </c>
      <c r="E17" s="170">
        <f>+E18+E19</f>
        <v>8666482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7731432</v>
      </c>
      <c r="D18" s="172">
        <f>'PLAN RASHODA I IZDATAKA'!D72</f>
        <v>8008680</v>
      </c>
      <c r="E18" s="172">
        <f>'PLAN RASHODA I IZDATAKA'!D92</f>
        <v>8053982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524500</v>
      </c>
      <c r="D19" s="172">
        <f>'PLAN RASHODA I IZDATAKA'!D80</f>
        <v>534500</v>
      </c>
      <c r="E19" s="172">
        <f>'PLAN RASHODA I IZDATAKA'!D100</f>
        <v>612500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-47000</v>
      </c>
      <c r="D20" s="163">
        <f>+D14-D17</f>
        <v>68000</v>
      </c>
      <c r="E20" s="163">
        <f>+E14-E17</f>
        <v>-300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156690</v>
      </c>
      <c r="D23" s="171">
        <f>'PLAN PRIHODA I PRIMITAKA '!D46</f>
        <v>109690</v>
      </c>
      <c r="E23" s="171">
        <f>'PLAN PRIHODA I PRIMITAKA '!D87</f>
        <v>177690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-109690</v>
      </c>
      <c r="D24" s="175">
        <f>'PLAN PRIHODA I PRIMITAKA '!D48</f>
        <v>-177690</v>
      </c>
      <c r="E24" s="176">
        <f>'PLAN PRIHODA I PRIMITAKA '!D89</f>
        <v>-177390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8" sqref="G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4685632</v>
      </c>
      <c r="H3" s="185">
        <v>4864982</v>
      </c>
      <c r="I3" s="185">
        <v>4886928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52</v>
      </c>
      <c r="D4" s="138" t="str">
        <f t="shared" ref="D4:D67" si="4">IFERROR(VLOOKUP(E4,$Q$6:$T$200,4,FALSE),"")</f>
        <v xml:space="preserve">Ostale pomoći i darovnice </v>
      </c>
      <c r="E4" s="150">
        <v>636130000</v>
      </c>
      <c r="F4" s="191" t="str">
        <f t="shared" ref="F4:F67" si="5">IFERROR(VLOOKUP(E4,$Q$6:$T$200,2,FALSE),"")</f>
        <v>Tekuće pomoći proračunskim korisnicima iz proračuna JLP(R)S koji im nije nadležan</v>
      </c>
      <c r="G4" s="185">
        <v>2670000</v>
      </c>
      <c r="H4" s="185">
        <v>2837898</v>
      </c>
      <c r="I4" s="185">
        <v>2861254</v>
      </c>
      <c r="K4" s="141" t="str">
        <f t="shared" ref="K4:K67" si="6">LEFT(E4,3)</f>
        <v>636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52</v>
      </c>
      <c r="D5" s="138" t="str">
        <f t="shared" si="4"/>
        <v xml:space="preserve">Ostale pomoći i darovnice </v>
      </c>
      <c r="E5" s="150">
        <v>636230000</v>
      </c>
      <c r="F5" s="191" t="str">
        <f t="shared" si="5"/>
        <v>Kapitalne pomoći proračunskim korisnicima iz proračuna JLP(R)S koji im nije nadležan</v>
      </c>
      <c r="G5" s="185">
        <v>3000</v>
      </c>
      <c r="H5" s="185">
        <v>3000</v>
      </c>
      <c r="I5" s="185">
        <v>3000</v>
      </c>
      <c r="K5" s="141" t="str">
        <f t="shared" si="6"/>
        <v>636</v>
      </c>
      <c r="L5" s="141" t="str">
        <f t="shared" si="7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ref="C6:C11" si="8">IFERROR(VLOOKUP(E6,$Q$6:$T$200,3,FALSE),"")</f>
        <v>43</v>
      </c>
      <c r="D6" s="138" t="str">
        <f t="shared" ref="D6:D11" si="9">IFERROR(VLOOKUP(E6,$Q$6:$T$200,4,FALSE),"")</f>
        <v>Ostali prihodi za posebne namjene</v>
      </c>
      <c r="E6" s="150">
        <v>652640000</v>
      </c>
      <c r="F6" s="191" t="str">
        <f t="shared" ref="F6:F11" si="10">IFERROR(VLOOKUP(E6,$Q$6:$T$200,2,FALSE),"")</f>
        <v>Sufinanciranje cijene usluge, participacije i slično</v>
      </c>
      <c r="G6" s="185">
        <v>748300</v>
      </c>
      <c r="H6" s="185">
        <v>770300</v>
      </c>
      <c r="I6" s="185">
        <v>780000</v>
      </c>
      <c r="K6" s="141" t="str">
        <f t="shared" ref="K6:K11" si="11">LEFT(E6,3)</f>
        <v>652</v>
      </c>
      <c r="L6" s="141" t="str">
        <f t="shared" ref="L6:L11" si="12">LEFT(E6,2)</f>
        <v>65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8"/>
        <v>61</v>
      </c>
      <c r="D7" s="138" t="str">
        <f t="shared" si="9"/>
        <v xml:space="preserve">Donacije </v>
      </c>
      <c r="E7" s="150">
        <v>663210000</v>
      </c>
      <c r="F7" s="191" t="str">
        <f t="shared" si="10"/>
        <v>Kapitalne donacije od fizičkih osoba</v>
      </c>
      <c r="G7" s="185">
        <v>22000</v>
      </c>
      <c r="H7" s="185">
        <v>25000</v>
      </c>
      <c r="I7" s="185">
        <v>25000</v>
      </c>
      <c r="K7" s="141" t="str">
        <f t="shared" si="11"/>
        <v>663</v>
      </c>
      <c r="L7" s="141" t="str">
        <f t="shared" si="12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8"/>
        <v>61</v>
      </c>
      <c r="D8" s="138" t="str">
        <f t="shared" si="9"/>
        <v xml:space="preserve">Donacije </v>
      </c>
      <c r="E8" s="150">
        <v>663230000</v>
      </c>
      <c r="F8" s="191" t="str">
        <f t="shared" si="10"/>
        <v>Kapitalne donacije od trgovačkih društava</v>
      </c>
      <c r="G8" s="185"/>
      <c r="H8" s="185">
        <v>25000</v>
      </c>
      <c r="I8" s="185">
        <v>25000</v>
      </c>
      <c r="K8" s="141" t="str">
        <f t="shared" si="11"/>
        <v>663</v>
      </c>
      <c r="L8" s="141" t="str">
        <f t="shared" si="12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8"/>
        <v>31</v>
      </c>
      <c r="D9" s="138" t="str">
        <f t="shared" si="9"/>
        <v>Vlastiti prihodi</v>
      </c>
      <c r="E9" s="150">
        <v>6615</v>
      </c>
      <c r="F9" s="191" t="str">
        <f t="shared" si="10"/>
        <v>Prihodi od pruženih usluga</v>
      </c>
      <c r="G9" s="185">
        <v>80000</v>
      </c>
      <c r="H9" s="185">
        <v>85000</v>
      </c>
      <c r="I9" s="185">
        <v>85000</v>
      </c>
      <c r="K9" s="141" t="str">
        <f t="shared" si="11"/>
        <v>661</v>
      </c>
      <c r="L9" s="141" t="str">
        <f t="shared" si="12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8"/>
        <v/>
      </c>
      <c r="D10" s="138" t="str">
        <f t="shared" si="9"/>
        <v/>
      </c>
      <c r="E10" s="150"/>
      <c r="F10" s="191" t="str">
        <f t="shared" si="10"/>
        <v/>
      </c>
      <c r="G10" s="185"/>
      <c r="H10" s="185"/>
      <c r="I10" s="185"/>
      <c r="K10" s="141" t="str">
        <f t="shared" si="11"/>
        <v/>
      </c>
      <c r="L10" s="141" t="str">
        <f t="shared" si="12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8"/>
        <v/>
      </c>
      <c r="D11" s="138" t="str">
        <f t="shared" si="9"/>
        <v/>
      </c>
      <c r="E11" s="150"/>
      <c r="F11" s="191" t="str">
        <f t="shared" si="10"/>
        <v/>
      </c>
      <c r="G11" s="185"/>
      <c r="H11" s="185"/>
      <c r="I11" s="185"/>
      <c r="K11" s="141" t="str">
        <f t="shared" si="11"/>
        <v/>
      </c>
      <c r="L11" s="141" t="str">
        <f t="shared" si="12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13">IFERROR(VLOOKUP(E68,$Q$6:$T$200,3,FALSE),"")</f>
        <v/>
      </c>
      <c r="D68" s="138" t="str">
        <f t="shared" ref="D68:D131" si="14">IFERROR(VLOOKUP(E68,$Q$6:$T$200,4,FALSE),"")</f>
        <v/>
      </c>
      <c r="E68" s="150"/>
      <c r="F68" s="191" t="str">
        <f t="shared" ref="F68:F131" si="15">IFERROR(VLOOKUP(E68,$Q$6:$T$200,2,FALSE),"")</f>
        <v/>
      </c>
      <c r="G68" s="185"/>
      <c r="H68" s="185"/>
      <c r="I68" s="185"/>
      <c r="K68" s="141" t="str">
        <f t="shared" ref="K68:K131" si="16">LEFT(E68,3)</f>
        <v/>
      </c>
      <c r="L68" s="141" t="str">
        <f t="shared" ref="L68:L131" si="17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13"/>
        <v/>
      </c>
      <c r="D69" s="138" t="str">
        <f t="shared" si="14"/>
        <v/>
      </c>
      <c r="E69" s="150"/>
      <c r="F69" s="191" t="str">
        <f t="shared" si="15"/>
        <v/>
      </c>
      <c r="G69" s="185"/>
      <c r="H69" s="185"/>
      <c r="I69" s="185"/>
      <c r="K69" s="141" t="str">
        <f t="shared" si="16"/>
        <v/>
      </c>
      <c r="L69" s="141" t="str">
        <f t="shared" si="17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13"/>
        <v/>
      </c>
      <c r="D70" s="138" t="str">
        <f t="shared" si="14"/>
        <v/>
      </c>
      <c r="E70" s="150"/>
      <c r="F70" s="191" t="str">
        <f t="shared" si="15"/>
        <v/>
      </c>
      <c r="G70" s="185"/>
      <c r="H70" s="185"/>
      <c r="I70" s="185"/>
      <c r="K70" s="141" t="str">
        <f t="shared" si="16"/>
        <v/>
      </c>
      <c r="L70" s="141" t="str">
        <f t="shared" si="17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13"/>
        <v/>
      </c>
      <c r="D71" s="138" t="str">
        <f t="shared" si="14"/>
        <v/>
      </c>
      <c r="E71" s="150"/>
      <c r="F71" s="191" t="str">
        <f t="shared" si="15"/>
        <v/>
      </c>
      <c r="G71" s="185"/>
      <c r="H71" s="185"/>
      <c r="I71" s="185"/>
      <c r="K71" s="141" t="str">
        <f t="shared" si="16"/>
        <v/>
      </c>
      <c r="L71" s="141" t="str">
        <f t="shared" si="17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13"/>
        <v/>
      </c>
      <c r="D72" s="138" t="str">
        <f t="shared" si="14"/>
        <v/>
      </c>
      <c r="E72" s="150"/>
      <c r="F72" s="191" t="str">
        <f t="shared" si="15"/>
        <v/>
      </c>
      <c r="G72" s="185"/>
      <c r="H72" s="185"/>
      <c r="I72" s="185"/>
      <c r="K72" s="141" t="str">
        <f t="shared" si="16"/>
        <v/>
      </c>
      <c r="L72" s="141" t="str">
        <f t="shared" si="17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13"/>
        <v/>
      </c>
      <c r="D73" s="138" t="str">
        <f t="shared" si="14"/>
        <v/>
      </c>
      <c r="E73" s="150"/>
      <c r="F73" s="191" t="str">
        <f t="shared" si="15"/>
        <v/>
      </c>
      <c r="G73" s="185"/>
      <c r="H73" s="185"/>
      <c r="I73" s="185"/>
      <c r="K73" s="141" t="str">
        <f t="shared" si="16"/>
        <v/>
      </c>
      <c r="L73" s="141" t="str">
        <f t="shared" si="17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13"/>
        <v/>
      </c>
      <c r="D74" s="138" t="str">
        <f t="shared" si="14"/>
        <v/>
      </c>
      <c r="E74" s="150"/>
      <c r="F74" s="191" t="str">
        <f t="shared" si="15"/>
        <v/>
      </c>
      <c r="G74" s="185"/>
      <c r="H74" s="185"/>
      <c r="I74" s="185"/>
      <c r="K74" s="141" t="str">
        <f t="shared" si="16"/>
        <v/>
      </c>
      <c r="L74" s="141" t="str">
        <f t="shared" si="17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13"/>
        <v/>
      </c>
      <c r="D75" s="138" t="str">
        <f t="shared" si="14"/>
        <v/>
      </c>
      <c r="E75" s="150"/>
      <c r="F75" s="191" t="str">
        <f t="shared" si="15"/>
        <v/>
      </c>
      <c r="G75" s="185"/>
      <c r="H75" s="185"/>
      <c r="I75" s="185"/>
      <c r="K75" s="141" t="str">
        <f t="shared" si="16"/>
        <v/>
      </c>
      <c r="L75" s="141" t="str">
        <f t="shared" si="17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13"/>
        <v/>
      </c>
      <c r="D76" s="138" t="str">
        <f t="shared" si="14"/>
        <v/>
      </c>
      <c r="E76" s="150"/>
      <c r="F76" s="191" t="str">
        <f t="shared" si="15"/>
        <v/>
      </c>
      <c r="G76" s="185"/>
      <c r="H76" s="185"/>
      <c r="I76" s="185"/>
      <c r="K76" s="141" t="str">
        <f t="shared" si="16"/>
        <v/>
      </c>
      <c r="L76" s="141" t="str">
        <f t="shared" si="17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13"/>
        <v/>
      </c>
      <c r="D77" s="138" t="str">
        <f t="shared" si="14"/>
        <v/>
      </c>
      <c r="E77" s="150"/>
      <c r="F77" s="191" t="str">
        <f t="shared" si="15"/>
        <v/>
      </c>
      <c r="G77" s="185"/>
      <c r="H77" s="185"/>
      <c r="I77" s="185"/>
      <c r="K77" s="141" t="str">
        <f t="shared" si="16"/>
        <v/>
      </c>
      <c r="L77" s="141" t="str">
        <f t="shared" si="17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13"/>
        <v/>
      </c>
      <c r="D78" s="138" t="str">
        <f t="shared" si="14"/>
        <v/>
      </c>
      <c r="E78" s="150"/>
      <c r="F78" s="191" t="str">
        <f t="shared" si="15"/>
        <v/>
      </c>
      <c r="G78" s="185"/>
      <c r="H78" s="185"/>
      <c r="I78" s="185"/>
      <c r="K78" s="141" t="str">
        <f t="shared" si="16"/>
        <v/>
      </c>
      <c r="L78" s="141" t="str">
        <f t="shared" si="17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13"/>
        <v/>
      </c>
      <c r="D79" s="138" t="str">
        <f t="shared" si="14"/>
        <v/>
      </c>
      <c r="E79" s="150"/>
      <c r="F79" s="191" t="str">
        <f t="shared" si="15"/>
        <v/>
      </c>
      <c r="G79" s="185"/>
      <c r="H79" s="185"/>
      <c r="I79" s="185"/>
      <c r="K79" s="141" t="str">
        <f t="shared" si="16"/>
        <v/>
      </c>
      <c r="L79" s="141" t="str">
        <f t="shared" si="17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13"/>
        <v/>
      </c>
      <c r="D80" s="138" t="str">
        <f t="shared" si="14"/>
        <v/>
      </c>
      <c r="E80" s="150"/>
      <c r="F80" s="191" t="str">
        <f t="shared" si="15"/>
        <v/>
      </c>
      <c r="G80" s="185"/>
      <c r="H80" s="185"/>
      <c r="I80" s="185"/>
      <c r="K80" s="141" t="str">
        <f t="shared" si="16"/>
        <v/>
      </c>
      <c r="L80" s="141" t="str">
        <f t="shared" si="17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13"/>
        <v/>
      </c>
      <c r="D81" s="138" t="str">
        <f t="shared" si="14"/>
        <v/>
      </c>
      <c r="E81" s="150"/>
      <c r="F81" s="191" t="str">
        <f t="shared" si="15"/>
        <v/>
      </c>
      <c r="G81" s="185"/>
      <c r="H81" s="185"/>
      <c r="I81" s="185"/>
      <c r="K81" s="141" t="str">
        <f t="shared" si="16"/>
        <v/>
      </c>
      <c r="L81" s="141" t="str">
        <f t="shared" si="17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13"/>
        <v/>
      </c>
      <c r="D82" s="138" t="str">
        <f t="shared" si="14"/>
        <v/>
      </c>
      <c r="E82" s="150"/>
      <c r="F82" s="191" t="str">
        <f t="shared" si="15"/>
        <v/>
      </c>
      <c r="G82" s="185"/>
      <c r="H82" s="185"/>
      <c r="I82" s="185"/>
      <c r="K82" s="141" t="str">
        <f t="shared" si="16"/>
        <v/>
      </c>
      <c r="L82" s="141" t="str">
        <f t="shared" si="17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13"/>
        <v/>
      </c>
      <c r="D83" s="138" t="str">
        <f t="shared" si="14"/>
        <v/>
      </c>
      <c r="E83" s="150"/>
      <c r="F83" s="191" t="str">
        <f t="shared" si="15"/>
        <v/>
      </c>
      <c r="G83" s="185"/>
      <c r="H83" s="185"/>
      <c r="I83" s="185"/>
      <c r="K83" s="141" t="str">
        <f t="shared" si="16"/>
        <v/>
      </c>
      <c r="L83" s="141" t="str">
        <f t="shared" si="17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13"/>
        <v/>
      </c>
      <c r="D84" s="138" t="str">
        <f t="shared" si="14"/>
        <v/>
      </c>
      <c r="E84" s="150"/>
      <c r="F84" s="191" t="str">
        <f t="shared" si="15"/>
        <v/>
      </c>
      <c r="G84" s="185"/>
      <c r="H84" s="185"/>
      <c r="I84" s="185"/>
      <c r="K84" s="141" t="str">
        <f t="shared" si="16"/>
        <v/>
      </c>
      <c r="L84" s="141" t="str">
        <f t="shared" si="17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13"/>
        <v/>
      </c>
      <c r="D85" s="138" t="str">
        <f t="shared" si="14"/>
        <v/>
      </c>
      <c r="E85" s="150"/>
      <c r="F85" s="191" t="str">
        <f t="shared" si="15"/>
        <v/>
      </c>
      <c r="G85" s="185"/>
      <c r="H85" s="185"/>
      <c r="I85" s="185"/>
      <c r="K85" s="141" t="str">
        <f t="shared" si="16"/>
        <v/>
      </c>
      <c r="L85" s="141" t="str">
        <f t="shared" si="17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13"/>
        <v/>
      </c>
      <c r="D86" s="138" t="str">
        <f t="shared" si="14"/>
        <v/>
      </c>
      <c r="E86" s="150"/>
      <c r="F86" s="191" t="str">
        <f t="shared" si="15"/>
        <v/>
      </c>
      <c r="G86" s="185"/>
      <c r="H86" s="185"/>
      <c r="I86" s="185"/>
      <c r="K86" s="141" t="str">
        <f t="shared" si="16"/>
        <v/>
      </c>
      <c r="L86" s="141" t="str">
        <f t="shared" si="17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13"/>
        <v/>
      </c>
      <c r="D87" s="138" t="str">
        <f t="shared" si="14"/>
        <v/>
      </c>
      <c r="E87" s="150"/>
      <c r="F87" s="191" t="str">
        <f t="shared" si="15"/>
        <v/>
      </c>
      <c r="G87" s="185"/>
      <c r="H87" s="185"/>
      <c r="I87" s="185"/>
      <c r="K87" s="141" t="str">
        <f t="shared" si="16"/>
        <v/>
      </c>
      <c r="L87" s="141" t="str">
        <f t="shared" si="17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13"/>
        <v/>
      </c>
      <c r="D88" s="138" t="str">
        <f t="shared" si="14"/>
        <v/>
      </c>
      <c r="E88" s="150"/>
      <c r="F88" s="191" t="str">
        <f t="shared" si="15"/>
        <v/>
      </c>
      <c r="G88" s="185"/>
      <c r="H88" s="185"/>
      <c r="I88" s="185"/>
      <c r="K88" s="141" t="str">
        <f t="shared" si="16"/>
        <v/>
      </c>
      <c r="L88" s="141" t="str">
        <f t="shared" si="17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13"/>
        <v/>
      </c>
      <c r="D89" s="138" t="str">
        <f t="shared" si="14"/>
        <v/>
      </c>
      <c r="E89" s="150"/>
      <c r="F89" s="191" t="str">
        <f t="shared" si="15"/>
        <v/>
      </c>
      <c r="G89" s="185"/>
      <c r="H89" s="185"/>
      <c r="I89" s="185"/>
      <c r="K89" s="141" t="str">
        <f t="shared" si="16"/>
        <v/>
      </c>
      <c r="L89" s="141" t="str">
        <f t="shared" si="17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13"/>
        <v/>
      </c>
      <c r="D90" s="138" t="str">
        <f t="shared" si="14"/>
        <v/>
      </c>
      <c r="E90" s="150"/>
      <c r="F90" s="191" t="str">
        <f t="shared" si="15"/>
        <v/>
      </c>
      <c r="G90" s="185"/>
      <c r="H90" s="185"/>
      <c r="I90" s="185"/>
      <c r="K90" s="141" t="str">
        <f t="shared" si="16"/>
        <v/>
      </c>
      <c r="L90" s="141" t="str">
        <f t="shared" si="17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13"/>
        <v/>
      </c>
      <c r="D91" s="138" t="str">
        <f t="shared" si="14"/>
        <v/>
      </c>
      <c r="E91" s="150"/>
      <c r="F91" s="191" t="str">
        <f t="shared" si="15"/>
        <v/>
      </c>
      <c r="G91" s="185"/>
      <c r="H91" s="185"/>
      <c r="I91" s="185"/>
      <c r="K91" s="141" t="str">
        <f t="shared" si="16"/>
        <v/>
      </c>
      <c r="L91" s="141" t="str">
        <f t="shared" si="17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13"/>
        <v/>
      </c>
      <c r="D92" s="138" t="str">
        <f t="shared" si="14"/>
        <v/>
      </c>
      <c r="E92" s="150"/>
      <c r="F92" s="191" t="str">
        <f t="shared" si="15"/>
        <v/>
      </c>
      <c r="G92" s="185"/>
      <c r="H92" s="185"/>
      <c r="I92" s="185"/>
      <c r="K92" s="141" t="str">
        <f t="shared" si="16"/>
        <v/>
      </c>
      <c r="L92" s="141" t="str">
        <f t="shared" si="17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13"/>
        <v/>
      </c>
      <c r="D93" s="138" t="str">
        <f t="shared" si="14"/>
        <v/>
      </c>
      <c r="E93" s="150"/>
      <c r="F93" s="191" t="str">
        <f t="shared" si="15"/>
        <v/>
      </c>
      <c r="G93" s="185"/>
      <c r="H93" s="185"/>
      <c r="I93" s="185"/>
      <c r="K93" s="141" t="str">
        <f t="shared" si="16"/>
        <v/>
      </c>
      <c r="L93" s="141" t="str">
        <f t="shared" si="17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13"/>
        <v/>
      </c>
      <c r="D94" s="138" t="str">
        <f t="shared" si="14"/>
        <v/>
      </c>
      <c r="E94" s="150"/>
      <c r="F94" s="191" t="str">
        <f t="shared" si="15"/>
        <v/>
      </c>
      <c r="G94" s="185"/>
      <c r="H94" s="185"/>
      <c r="I94" s="185"/>
      <c r="K94" s="141" t="str">
        <f t="shared" si="16"/>
        <v/>
      </c>
      <c r="L94" s="141" t="str">
        <f t="shared" si="17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13"/>
        <v/>
      </c>
      <c r="D95" s="138" t="str">
        <f t="shared" si="14"/>
        <v/>
      </c>
      <c r="E95" s="150"/>
      <c r="F95" s="191" t="str">
        <f t="shared" si="15"/>
        <v/>
      </c>
      <c r="G95" s="185"/>
      <c r="H95" s="185"/>
      <c r="I95" s="185"/>
      <c r="K95" s="141" t="str">
        <f t="shared" si="16"/>
        <v/>
      </c>
      <c r="L95" s="141" t="str">
        <f t="shared" si="17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13"/>
        <v/>
      </c>
      <c r="D96" s="138" t="str">
        <f t="shared" si="14"/>
        <v/>
      </c>
      <c r="E96" s="150"/>
      <c r="F96" s="191" t="str">
        <f t="shared" si="15"/>
        <v/>
      </c>
      <c r="G96" s="185"/>
      <c r="H96" s="185"/>
      <c r="I96" s="185"/>
      <c r="K96" s="141" t="str">
        <f t="shared" si="16"/>
        <v/>
      </c>
      <c r="L96" s="141" t="str">
        <f t="shared" si="17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13"/>
        <v/>
      </c>
      <c r="D97" s="138" t="str">
        <f t="shared" si="14"/>
        <v/>
      </c>
      <c r="E97" s="150"/>
      <c r="F97" s="191" t="str">
        <f t="shared" si="15"/>
        <v/>
      </c>
      <c r="G97" s="185"/>
      <c r="H97" s="185"/>
      <c r="I97" s="185"/>
      <c r="K97" s="141" t="str">
        <f t="shared" si="16"/>
        <v/>
      </c>
      <c r="L97" s="141" t="str">
        <f t="shared" si="17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13"/>
        <v/>
      </c>
      <c r="D98" s="138" t="str">
        <f t="shared" si="14"/>
        <v/>
      </c>
      <c r="E98" s="150"/>
      <c r="F98" s="191" t="str">
        <f t="shared" si="15"/>
        <v/>
      </c>
      <c r="G98" s="185"/>
      <c r="H98" s="185"/>
      <c r="I98" s="185"/>
      <c r="K98" s="141" t="str">
        <f t="shared" si="16"/>
        <v/>
      </c>
      <c r="L98" s="141" t="str">
        <f t="shared" si="17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13"/>
        <v/>
      </c>
      <c r="D99" s="138" t="str">
        <f t="shared" si="14"/>
        <v/>
      </c>
      <c r="E99" s="150"/>
      <c r="F99" s="191" t="str">
        <f t="shared" si="15"/>
        <v/>
      </c>
      <c r="G99" s="185"/>
      <c r="H99" s="185"/>
      <c r="I99" s="185"/>
      <c r="K99" s="141" t="str">
        <f t="shared" si="16"/>
        <v/>
      </c>
      <c r="L99" s="141" t="str">
        <f t="shared" si="17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13"/>
        <v/>
      </c>
      <c r="D100" s="138" t="str">
        <f t="shared" si="14"/>
        <v/>
      </c>
      <c r="E100" s="150"/>
      <c r="F100" s="191" t="str">
        <f t="shared" si="15"/>
        <v/>
      </c>
      <c r="G100" s="185"/>
      <c r="H100" s="185"/>
      <c r="I100" s="185"/>
      <c r="K100" s="141" t="str">
        <f t="shared" si="16"/>
        <v/>
      </c>
      <c r="L100" s="141" t="str">
        <f t="shared" si="17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13"/>
        <v/>
      </c>
      <c r="D101" s="138" t="str">
        <f t="shared" si="14"/>
        <v/>
      </c>
      <c r="E101" s="150"/>
      <c r="F101" s="191" t="str">
        <f t="shared" si="15"/>
        <v/>
      </c>
      <c r="G101" s="185"/>
      <c r="H101" s="185"/>
      <c r="I101" s="185"/>
      <c r="K101" s="141" t="str">
        <f t="shared" si="16"/>
        <v/>
      </c>
      <c r="L101" s="141" t="str">
        <f t="shared" si="17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13"/>
        <v/>
      </c>
      <c r="D102" s="138" t="str">
        <f t="shared" si="14"/>
        <v/>
      </c>
      <c r="E102" s="150"/>
      <c r="F102" s="191" t="str">
        <f t="shared" si="15"/>
        <v/>
      </c>
      <c r="G102" s="185"/>
      <c r="H102" s="185"/>
      <c r="I102" s="185"/>
      <c r="K102" s="141" t="str">
        <f t="shared" si="16"/>
        <v/>
      </c>
      <c r="L102" s="141" t="str">
        <f t="shared" si="17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13"/>
        <v/>
      </c>
      <c r="D103" s="138" t="str">
        <f t="shared" si="14"/>
        <v/>
      </c>
      <c r="E103" s="150"/>
      <c r="F103" s="191" t="str">
        <f t="shared" si="15"/>
        <v/>
      </c>
      <c r="G103" s="185"/>
      <c r="H103" s="185"/>
      <c r="I103" s="185"/>
      <c r="K103" s="141" t="str">
        <f t="shared" si="16"/>
        <v/>
      </c>
      <c r="L103" s="141" t="str">
        <f t="shared" si="17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13"/>
        <v/>
      </c>
      <c r="D104" s="138" t="str">
        <f t="shared" si="14"/>
        <v/>
      </c>
      <c r="E104" s="150"/>
      <c r="F104" s="191" t="str">
        <f t="shared" si="15"/>
        <v/>
      </c>
      <c r="G104" s="185"/>
      <c r="H104" s="185"/>
      <c r="I104" s="185"/>
      <c r="K104" s="141" t="str">
        <f t="shared" si="16"/>
        <v/>
      </c>
      <c r="L104" s="141" t="str">
        <f t="shared" si="17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13"/>
        <v/>
      </c>
      <c r="D105" s="138" t="str">
        <f t="shared" si="14"/>
        <v/>
      </c>
      <c r="E105" s="150"/>
      <c r="F105" s="191" t="str">
        <f t="shared" si="15"/>
        <v/>
      </c>
      <c r="G105" s="185"/>
      <c r="H105" s="185"/>
      <c r="I105" s="185"/>
      <c r="K105" s="141" t="str">
        <f t="shared" si="16"/>
        <v/>
      </c>
      <c r="L105" s="141" t="str">
        <f t="shared" si="17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13"/>
        <v/>
      </c>
      <c r="D106" s="138" t="str">
        <f t="shared" si="14"/>
        <v/>
      </c>
      <c r="E106" s="150"/>
      <c r="F106" s="191" t="str">
        <f t="shared" si="15"/>
        <v/>
      </c>
      <c r="G106" s="185"/>
      <c r="H106" s="185"/>
      <c r="I106" s="185"/>
      <c r="K106" s="141" t="str">
        <f t="shared" si="16"/>
        <v/>
      </c>
      <c r="L106" s="141" t="str">
        <f t="shared" si="17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13"/>
        <v/>
      </c>
      <c r="D107" s="138" t="str">
        <f t="shared" si="14"/>
        <v/>
      </c>
      <c r="E107" s="150"/>
      <c r="F107" s="191" t="str">
        <f t="shared" si="15"/>
        <v/>
      </c>
      <c r="G107" s="185"/>
      <c r="H107" s="185"/>
      <c r="I107" s="185"/>
      <c r="K107" s="141" t="str">
        <f t="shared" si="16"/>
        <v/>
      </c>
      <c r="L107" s="141" t="str">
        <f t="shared" si="17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13"/>
        <v/>
      </c>
      <c r="D108" s="138" t="str">
        <f t="shared" si="14"/>
        <v/>
      </c>
      <c r="E108" s="150"/>
      <c r="F108" s="191" t="str">
        <f t="shared" si="15"/>
        <v/>
      </c>
      <c r="G108" s="185"/>
      <c r="H108" s="185"/>
      <c r="I108" s="185"/>
      <c r="K108" s="141" t="str">
        <f t="shared" si="16"/>
        <v/>
      </c>
      <c r="L108" s="141" t="str">
        <f t="shared" si="17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13"/>
        <v/>
      </c>
      <c r="D109" s="138" t="str">
        <f t="shared" si="14"/>
        <v/>
      </c>
      <c r="E109" s="150"/>
      <c r="F109" s="191" t="str">
        <f t="shared" si="15"/>
        <v/>
      </c>
      <c r="G109" s="185"/>
      <c r="H109" s="185"/>
      <c r="I109" s="185"/>
      <c r="K109" s="141" t="str">
        <f t="shared" si="16"/>
        <v/>
      </c>
      <c r="L109" s="141" t="str">
        <f t="shared" si="17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13"/>
        <v/>
      </c>
      <c r="D110" s="138" t="str">
        <f t="shared" si="14"/>
        <v/>
      </c>
      <c r="E110" s="150"/>
      <c r="F110" s="191" t="str">
        <f t="shared" si="15"/>
        <v/>
      </c>
      <c r="G110" s="185"/>
      <c r="H110" s="185"/>
      <c r="I110" s="185"/>
      <c r="K110" s="141" t="str">
        <f t="shared" si="16"/>
        <v/>
      </c>
      <c r="L110" s="141" t="str">
        <f t="shared" si="17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13"/>
        <v/>
      </c>
      <c r="D111" s="138" t="str">
        <f t="shared" si="14"/>
        <v/>
      </c>
      <c r="E111" s="150"/>
      <c r="F111" s="191" t="str">
        <f t="shared" si="15"/>
        <v/>
      </c>
      <c r="G111" s="185"/>
      <c r="H111" s="185"/>
      <c r="I111" s="185"/>
      <c r="K111" s="141" t="str">
        <f t="shared" si="16"/>
        <v/>
      </c>
      <c r="L111" s="141" t="str">
        <f t="shared" si="17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13"/>
        <v/>
      </c>
      <c r="D112" s="138" t="str">
        <f t="shared" si="14"/>
        <v/>
      </c>
      <c r="E112" s="150"/>
      <c r="F112" s="191" t="str">
        <f t="shared" si="15"/>
        <v/>
      </c>
      <c r="G112" s="185"/>
      <c r="H112" s="185"/>
      <c r="I112" s="185"/>
      <c r="K112" s="141" t="str">
        <f t="shared" si="16"/>
        <v/>
      </c>
      <c r="L112" s="141" t="str">
        <f t="shared" si="17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13"/>
        <v/>
      </c>
      <c r="D113" s="138" t="str">
        <f t="shared" si="14"/>
        <v/>
      </c>
      <c r="E113" s="150"/>
      <c r="F113" s="191" t="str">
        <f t="shared" si="15"/>
        <v/>
      </c>
      <c r="G113" s="185"/>
      <c r="H113" s="185"/>
      <c r="I113" s="185"/>
      <c r="K113" s="141" t="str">
        <f t="shared" si="16"/>
        <v/>
      </c>
      <c r="L113" s="141" t="str">
        <f t="shared" si="17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13"/>
        <v/>
      </c>
      <c r="D114" s="138" t="str">
        <f t="shared" si="14"/>
        <v/>
      </c>
      <c r="E114" s="150"/>
      <c r="F114" s="191" t="str">
        <f t="shared" si="15"/>
        <v/>
      </c>
      <c r="G114" s="185"/>
      <c r="H114" s="185"/>
      <c r="I114" s="185"/>
      <c r="K114" s="141" t="str">
        <f t="shared" si="16"/>
        <v/>
      </c>
      <c r="L114" s="141" t="str">
        <f t="shared" si="17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13"/>
        <v/>
      </c>
      <c r="D115" s="138" t="str">
        <f t="shared" si="14"/>
        <v/>
      </c>
      <c r="E115" s="150"/>
      <c r="F115" s="191" t="str">
        <f t="shared" si="15"/>
        <v/>
      </c>
      <c r="G115" s="185"/>
      <c r="H115" s="185"/>
      <c r="I115" s="185"/>
      <c r="K115" s="141" t="str">
        <f t="shared" si="16"/>
        <v/>
      </c>
      <c r="L115" s="141" t="str">
        <f t="shared" si="17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13"/>
        <v/>
      </c>
      <c r="D116" s="138" t="str">
        <f t="shared" si="14"/>
        <v/>
      </c>
      <c r="E116" s="150"/>
      <c r="F116" s="191" t="str">
        <f t="shared" si="15"/>
        <v/>
      </c>
      <c r="G116" s="185"/>
      <c r="H116" s="185"/>
      <c r="I116" s="185"/>
      <c r="K116" s="141" t="str">
        <f t="shared" si="16"/>
        <v/>
      </c>
      <c r="L116" s="141" t="str">
        <f t="shared" si="17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13"/>
        <v/>
      </c>
      <c r="D117" s="138" t="str">
        <f t="shared" si="14"/>
        <v/>
      </c>
      <c r="E117" s="150"/>
      <c r="F117" s="191" t="str">
        <f t="shared" si="15"/>
        <v/>
      </c>
      <c r="G117" s="185"/>
      <c r="H117" s="185"/>
      <c r="I117" s="185"/>
      <c r="K117" s="141" t="str">
        <f t="shared" si="16"/>
        <v/>
      </c>
      <c r="L117" s="141" t="str">
        <f t="shared" si="17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13"/>
        <v/>
      </c>
      <c r="D118" s="138" t="str">
        <f t="shared" si="14"/>
        <v/>
      </c>
      <c r="E118" s="150"/>
      <c r="F118" s="191" t="str">
        <f t="shared" si="15"/>
        <v/>
      </c>
      <c r="G118" s="185"/>
      <c r="H118" s="185"/>
      <c r="I118" s="185"/>
      <c r="K118" s="141" t="str">
        <f t="shared" si="16"/>
        <v/>
      </c>
      <c r="L118" s="141" t="str">
        <f t="shared" si="17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13"/>
        <v/>
      </c>
      <c r="D119" s="138" t="str">
        <f t="shared" si="14"/>
        <v/>
      </c>
      <c r="E119" s="150"/>
      <c r="F119" s="191" t="str">
        <f t="shared" si="15"/>
        <v/>
      </c>
      <c r="G119" s="185"/>
      <c r="H119" s="185"/>
      <c r="I119" s="185"/>
      <c r="K119" s="141" t="str">
        <f t="shared" si="16"/>
        <v/>
      </c>
      <c r="L119" s="141" t="str">
        <f t="shared" si="17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13"/>
        <v/>
      </c>
      <c r="D120" s="138" t="str">
        <f t="shared" si="14"/>
        <v/>
      </c>
      <c r="E120" s="150"/>
      <c r="F120" s="191" t="str">
        <f t="shared" si="15"/>
        <v/>
      </c>
      <c r="G120" s="185"/>
      <c r="H120" s="185"/>
      <c r="I120" s="185"/>
      <c r="K120" s="141" t="str">
        <f t="shared" si="16"/>
        <v/>
      </c>
      <c r="L120" s="141" t="str">
        <f t="shared" si="17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13"/>
        <v/>
      </c>
      <c r="D121" s="138" t="str">
        <f t="shared" si="14"/>
        <v/>
      </c>
      <c r="E121" s="150"/>
      <c r="F121" s="191" t="str">
        <f t="shared" si="15"/>
        <v/>
      </c>
      <c r="G121" s="185"/>
      <c r="H121" s="185"/>
      <c r="I121" s="185"/>
      <c r="K121" s="141" t="str">
        <f t="shared" si="16"/>
        <v/>
      </c>
      <c r="L121" s="141" t="str">
        <f t="shared" si="17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13"/>
        <v/>
      </c>
      <c r="D122" s="138" t="str">
        <f t="shared" si="14"/>
        <v/>
      </c>
      <c r="E122" s="150"/>
      <c r="F122" s="191" t="str">
        <f t="shared" si="15"/>
        <v/>
      </c>
      <c r="G122" s="185"/>
      <c r="H122" s="185"/>
      <c r="I122" s="185"/>
      <c r="K122" s="141" t="str">
        <f t="shared" si="16"/>
        <v/>
      </c>
      <c r="L122" s="141" t="str">
        <f t="shared" si="17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13"/>
        <v/>
      </c>
      <c r="D123" s="138" t="str">
        <f t="shared" si="14"/>
        <v/>
      </c>
      <c r="E123" s="150"/>
      <c r="F123" s="191" t="str">
        <f t="shared" si="15"/>
        <v/>
      </c>
      <c r="G123" s="185"/>
      <c r="H123" s="185"/>
      <c r="I123" s="185"/>
      <c r="K123" s="141" t="str">
        <f t="shared" si="16"/>
        <v/>
      </c>
      <c r="L123" s="141" t="str">
        <f t="shared" si="17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13"/>
        <v/>
      </c>
      <c r="D124" s="138" t="str">
        <f t="shared" si="14"/>
        <v/>
      </c>
      <c r="E124" s="150"/>
      <c r="F124" s="191" t="str">
        <f t="shared" si="15"/>
        <v/>
      </c>
      <c r="G124" s="185"/>
      <c r="H124" s="185"/>
      <c r="I124" s="185"/>
      <c r="K124" s="141" t="str">
        <f t="shared" si="16"/>
        <v/>
      </c>
      <c r="L124" s="141" t="str">
        <f t="shared" si="17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13"/>
        <v/>
      </c>
      <c r="D125" s="138" t="str">
        <f t="shared" si="14"/>
        <v/>
      </c>
      <c r="E125" s="150"/>
      <c r="F125" s="191" t="str">
        <f t="shared" si="15"/>
        <v/>
      </c>
      <c r="G125" s="185"/>
      <c r="H125" s="185"/>
      <c r="I125" s="185"/>
      <c r="K125" s="141" t="str">
        <f t="shared" si="16"/>
        <v/>
      </c>
      <c r="L125" s="141" t="str">
        <f t="shared" si="17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13"/>
        <v/>
      </c>
      <c r="D126" s="138" t="str">
        <f t="shared" si="14"/>
        <v/>
      </c>
      <c r="E126" s="150"/>
      <c r="F126" s="191" t="str">
        <f t="shared" si="15"/>
        <v/>
      </c>
      <c r="G126" s="185"/>
      <c r="H126" s="185"/>
      <c r="I126" s="185"/>
      <c r="K126" s="141" t="str">
        <f t="shared" si="16"/>
        <v/>
      </c>
      <c r="L126" s="141" t="str">
        <f t="shared" si="17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13"/>
        <v/>
      </c>
      <c r="D127" s="138" t="str">
        <f t="shared" si="14"/>
        <v/>
      </c>
      <c r="E127" s="150"/>
      <c r="F127" s="191" t="str">
        <f t="shared" si="15"/>
        <v/>
      </c>
      <c r="G127" s="185"/>
      <c r="H127" s="185"/>
      <c r="I127" s="185"/>
      <c r="K127" s="141" t="str">
        <f t="shared" si="16"/>
        <v/>
      </c>
      <c r="L127" s="141" t="str">
        <f t="shared" si="17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13"/>
        <v/>
      </c>
      <c r="D128" s="138" t="str">
        <f t="shared" si="14"/>
        <v/>
      </c>
      <c r="E128" s="150"/>
      <c r="F128" s="191" t="str">
        <f t="shared" si="15"/>
        <v/>
      </c>
      <c r="G128" s="185"/>
      <c r="H128" s="185"/>
      <c r="I128" s="185"/>
      <c r="K128" s="141" t="str">
        <f t="shared" si="16"/>
        <v/>
      </c>
      <c r="L128" s="141" t="str">
        <f t="shared" si="17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13"/>
        <v/>
      </c>
      <c r="D129" s="138" t="str">
        <f t="shared" si="14"/>
        <v/>
      </c>
      <c r="E129" s="150"/>
      <c r="F129" s="191" t="str">
        <f t="shared" si="15"/>
        <v/>
      </c>
      <c r="G129" s="185"/>
      <c r="H129" s="185"/>
      <c r="I129" s="185"/>
      <c r="K129" s="141" t="str">
        <f t="shared" si="16"/>
        <v/>
      </c>
      <c r="L129" s="141" t="str">
        <f t="shared" si="17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13"/>
        <v/>
      </c>
      <c r="D130" s="138" t="str">
        <f t="shared" si="14"/>
        <v/>
      </c>
      <c r="E130" s="150"/>
      <c r="F130" s="191" t="str">
        <f t="shared" si="15"/>
        <v/>
      </c>
      <c r="G130" s="185"/>
      <c r="H130" s="185"/>
      <c r="I130" s="185"/>
      <c r="K130" s="141" t="str">
        <f t="shared" si="16"/>
        <v/>
      </c>
      <c r="L130" s="141" t="str">
        <f t="shared" si="17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13"/>
        <v/>
      </c>
      <c r="D131" s="138" t="str">
        <f t="shared" si="14"/>
        <v/>
      </c>
      <c r="E131" s="150"/>
      <c r="F131" s="191" t="str">
        <f t="shared" si="15"/>
        <v/>
      </c>
      <c r="G131" s="185"/>
      <c r="H131" s="185"/>
      <c r="I131" s="185"/>
      <c r="K131" s="141" t="str">
        <f t="shared" si="16"/>
        <v/>
      </c>
      <c r="L131" s="141" t="str">
        <f t="shared" si="17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8">IFERROR(VLOOKUP(E132,$Q$6:$T$200,3,FALSE),"")</f>
        <v/>
      </c>
      <c r="D132" s="138" t="str">
        <f t="shared" ref="D132:D195" si="19">IFERROR(VLOOKUP(E132,$Q$6:$T$200,4,FALSE),"")</f>
        <v/>
      </c>
      <c r="E132" s="150"/>
      <c r="F132" s="191" t="str">
        <f t="shared" ref="F132:F195" si="20">IFERROR(VLOOKUP(E132,$Q$6:$T$200,2,FALSE),"")</f>
        <v/>
      </c>
      <c r="G132" s="185"/>
      <c r="H132" s="185"/>
      <c r="I132" s="185"/>
      <c r="K132" s="141" t="str">
        <f t="shared" ref="K132:K195" si="21">LEFT(E132,3)</f>
        <v/>
      </c>
      <c r="L132" s="141" t="str">
        <f t="shared" ref="L132:L195" si="22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8"/>
        <v/>
      </c>
      <c r="D133" s="138" t="str">
        <f t="shared" si="19"/>
        <v/>
      </c>
      <c r="E133" s="150"/>
      <c r="F133" s="191" t="str">
        <f t="shared" si="20"/>
        <v/>
      </c>
      <c r="G133" s="185"/>
      <c r="H133" s="185"/>
      <c r="I133" s="185"/>
      <c r="K133" s="141" t="str">
        <f t="shared" si="21"/>
        <v/>
      </c>
      <c r="L133" s="141" t="str">
        <f t="shared" si="22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8"/>
        <v/>
      </c>
      <c r="D134" s="138" t="str">
        <f t="shared" si="19"/>
        <v/>
      </c>
      <c r="E134" s="150"/>
      <c r="F134" s="191" t="str">
        <f t="shared" si="20"/>
        <v/>
      </c>
      <c r="G134" s="185"/>
      <c r="H134" s="185"/>
      <c r="I134" s="185"/>
      <c r="K134" s="141" t="str">
        <f t="shared" si="21"/>
        <v/>
      </c>
      <c r="L134" s="141" t="str">
        <f t="shared" si="22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8"/>
        <v/>
      </c>
      <c r="D135" s="138" t="str">
        <f t="shared" si="19"/>
        <v/>
      </c>
      <c r="E135" s="150"/>
      <c r="F135" s="191" t="str">
        <f t="shared" si="20"/>
        <v/>
      </c>
      <c r="G135" s="185"/>
      <c r="H135" s="185"/>
      <c r="I135" s="185"/>
      <c r="K135" s="141" t="str">
        <f t="shared" si="21"/>
        <v/>
      </c>
      <c r="L135" s="141" t="str">
        <f t="shared" si="22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8"/>
        <v/>
      </c>
      <c r="D136" s="138" t="str">
        <f t="shared" si="19"/>
        <v/>
      </c>
      <c r="E136" s="150"/>
      <c r="F136" s="191" t="str">
        <f t="shared" si="20"/>
        <v/>
      </c>
      <c r="G136" s="185"/>
      <c r="H136" s="185"/>
      <c r="I136" s="185"/>
      <c r="K136" s="141" t="str">
        <f t="shared" si="21"/>
        <v/>
      </c>
      <c r="L136" s="141" t="str">
        <f t="shared" si="22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8"/>
        <v/>
      </c>
      <c r="D137" s="138" t="str">
        <f t="shared" si="19"/>
        <v/>
      </c>
      <c r="E137" s="150"/>
      <c r="F137" s="191" t="str">
        <f t="shared" si="20"/>
        <v/>
      </c>
      <c r="G137" s="185"/>
      <c r="H137" s="185"/>
      <c r="I137" s="185"/>
      <c r="K137" s="141" t="str">
        <f t="shared" si="21"/>
        <v/>
      </c>
      <c r="L137" s="141" t="str">
        <f t="shared" si="22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8"/>
        <v/>
      </c>
      <c r="D138" s="138" t="str">
        <f t="shared" si="19"/>
        <v/>
      </c>
      <c r="E138" s="150"/>
      <c r="F138" s="191" t="str">
        <f t="shared" si="20"/>
        <v/>
      </c>
      <c r="G138" s="185"/>
      <c r="H138" s="185"/>
      <c r="I138" s="185"/>
      <c r="K138" s="141" t="str">
        <f t="shared" si="21"/>
        <v/>
      </c>
      <c r="L138" s="141" t="str">
        <f t="shared" si="22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8"/>
        <v/>
      </c>
      <c r="D139" s="138" t="str">
        <f t="shared" si="19"/>
        <v/>
      </c>
      <c r="E139" s="150"/>
      <c r="F139" s="191" t="str">
        <f t="shared" si="20"/>
        <v/>
      </c>
      <c r="G139" s="185"/>
      <c r="H139" s="185"/>
      <c r="I139" s="185"/>
      <c r="K139" s="141" t="str">
        <f t="shared" si="21"/>
        <v/>
      </c>
      <c r="L139" s="141" t="str">
        <f t="shared" si="22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8"/>
        <v/>
      </c>
      <c r="D140" s="138" t="str">
        <f t="shared" si="19"/>
        <v/>
      </c>
      <c r="E140" s="150"/>
      <c r="F140" s="191" t="str">
        <f t="shared" si="20"/>
        <v/>
      </c>
      <c r="G140" s="185"/>
      <c r="H140" s="185"/>
      <c r="I140" s="185"/>
      <c r="K140" s="141" t="str">
        <f t="shared" si="21"/>
        <v/>
      </c>
      <c r="L140" s="141" t="str">
        <f t="shared" si="22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8"/>
        <v/>
      </c>
      <c r="D141" s="138" t="str">
        <f t="shared" si="19"/>
        <v/>
      </c>
      <c r="E141" s="150"/>
      <c r="F141" s="191" t="str">
        <f t="shared" si="20"/>
        <v/>
      </c>
      <c r="G141" s="185"/>
      <c r="H141" s="185"/>
      <c r="I141" s="185"/>
      <c r="K141" s="141" t="str">
        <f t="shared" si="21"/>
        <v/>
      </c>
      <c r="L141" s="141" t="str">
        <f t="shared" si="22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8"/>
        <v/>
      </c>
      <c r="D142" s="138" t="str">
        <f t="shared" si="19"/>
        <v/>
      </c>
      <c r="E142" s="150"/>
      <c r="F142" s="191" t="str">
        <f t="shared" si="20"/>
        <v/>
      </c>
      <c r="G142" s="185"/>
      <c r="H142" s="185"/>
      <c r="I142" s="185"/>
      <c r="K142" s="141" t="str">
        <f t="shared" si="21"/>
        <v/>
      </c>
      <c r="L142" s="141" t="str">
        <f t="shared" si="22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8"/>
        <v/>
      </c>
      <c r="D143" s="138" t="str">
        <f t="shared" si="19"/>
        <v/>
      </c>
      <c r="E143" s="150"/>
      <c r="F143" s="191" t="str">
        <f t="shared" si="20"/>
        <v/>
      </c>
      <c r="G143" s="185"/>
      <c r="H143" s="185"/>
      <c r="I143" s="185"/>
      <c r="K143" s="141" t="str">
        <f t="shared" si="21"/>
        <v/>
      </c>
      <c r="L143" s="141" t="str">
        <f t="shared" si="22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8"/>
        <v/>
      </c>
      <c r="D144" s="138" t="str">
        <f t="shared" si="19"/>
        <v/>
      </c>
      <c r="E144" s="150"/>
      <c r="F144" s="191" t="str">
        <f t="shared" si="20"/>
        <v/>
      </c>
      <c r="G144" s="185"/>
      <c r="H144" s="185"/>
      <c r="I144" s="185"/>
      <c r="K144" s="141" t="str">
        <f t="shared" si="21"/>
        <v/>
      </c>
      <c r="L144" s="141" t="str">
        <f t="shared" si="22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8"/>
        <v/>
      </c>
      <c r="D145" s="138" t="str">
        <f t="shared" si="19"/>
        <v/>
      </c>
      <c r="E145" s="150"/>
      <c r="F145" s="191" t="str">
        <f t="shared" si="20"/>
        <v/>
      </c>
      <c r="G145" s="185"/>
      <c r="H145" s="185"/>
      <c r="I145" s="185"/>
      <c r="K145" s="141" t="str">
        <f t="shared" si="21"/>
        <v/>
      </c>
      <c r="L145" s="141" t="str">
        <f t="shared" si="22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8"/>
        <v/>
      </c>
      <c r="D146" s="138" t="str">
        <f t="shared" si="19"/>
        <v/>
      </c>
      <c r="E146" s="150"/>
      <c r="F146" s="191" t="str">
        <f t="shared" si="20"/>
        <v/>
      </c>
      <c r="G146" s="185"/>
      <c r="H146" s="185"/>
      <c r="I146" s="185"/>
      <c r="K146" s="141" t="str">
        <f t="shared" si="21"/>
        <v/>
      </c>
      <c r="L146" s="141" t="str">
        <f t="shared" si="22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8"/>
        <v/>
      </c>
      <c r="D147" s="138" t="str">
        <f t="shared" si="19"/>
        <v/>
      </c>
      <c r="E147" s="150"/>
      <c r="F147" s="191" t="str">
        <f t="shared" si="20"/>
        <v/>
      </c>
      <c r="G147" s="185"/>
      <c r="H147" s="185"/>
      <c r="I147" s="185"/>
      <c r="K147" s="141" t="str">
        <f t="shared" si="21"/>
        <v/>
      </c>
      <c r="L147" s="141" t="str">
        <f t="shared" si="22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8"/>
        <v/>
      </c>
      <c r="D148" s="138" t="str">
        <f t="shared" si="19"/>
        <v/>
      </c>
      <c r="E148" s="150"/>
      <c r="F148" s="191" t="str">
        <f t="shared" si="20"/>
        <v/>
      </c>
      <c r="G148" s="185"/>
      <c r="H148" s="185"/>
      <c r="I148" s="185"/>
      <c r="K148" s="141" t="str">
        <f t="shared" si="21"/>
        <v/>
      </c>
      <c r="L148" s="141" t="str">
        <f t="shared" si="22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8"/>
        <v/>
      </c>
      <c r="D149" s="138" t="str">
        <f t="shared" si="19"/>
        <v/>
      </c>
      <c r="E149" s="150"/>
      <c r="F149" s="191" t="str">
        <f t="shared" si="20"/>
        <v/>
      </c>
      <c r="G149" s="185"/>
      <c r="H149" s="185"/>
      <c r="I149" s="185"/>
      <c r="K149" s="141" t="str">
        <f t="shared" si="21"/>
        <v/>
      </c>
      <c r="L149" s="141" t="str">
        <f t="shared" si="22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8"/>
        <v/>
      </c>
      <c r="D150" s="138" t="str">
        <f t="shared" si="19"/>
        <v/>
      </c>
      <c r="E150" s="150"/>
      <c r="F150" s="191" t="str">
        <f t="shared" si="20"/>
        <v/>
      </c>
      <c r="G150" s="185"/>
      <c r="H150" s="185"/>
      <c r="I150" s="185"/>
      <c r="K150" s="141" t="str">
        <f t="shared" si="21"/>
        <v/>
      </c>
      <c r="L150" s="141" t="str">
        <f t="shared" si="22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8"/>
        <v/>
      </c>
      <c r="D151" s="138" t="str">
        <f t="shared" si="19"/>
        <v/>
      </c>
      <c r="E151" s="150"/>
      <c r="F151" s="191" t="str">
        <f t="shared" si="20"/>
        <v/>
      </c>
      <c r="G151" s="185"/>
      <c r="H151" s="185"/>
      <c r="I151" s="185"/>
      <c r="K151" s="141" t="str">
        <f t="shared" si="21"/>
        <v/>
      </c>
      <c r="L151" s="141" t="str">
        <f t="shared" si="22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8"/>
        <v/>
      </c>
      <c r="D152" s="138" t="str">
        <f t="shared" si="19"/>
        <v/>
      </c>
      <c r="E152" s="150"/>
      <c r="F152" s="191" t="str">
        <f t="shared" si="20"/>
        <v/>
      </c>
      <c r="G152" s="185"/>
      <c r="H152" s="185"/>
      <c r="I152" s="185"/>
      <c r="K152" s="141" t="str">
        <f t="shared" si="21"/>
        <v/>
      </c>
      <c r="L152" s="141" t="str">
        <f t="shared" si="22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8"/>
        <v/>
      </c>
      <c r="D153" s="138" t="str">
        <f t="shared" si="19"/>
        <v/>
      </c>
      <c r="E153" s="150"/>
      <c r="F153" s="191" t="str">
        <f t="shared" si="20"/>
        <v/>
      </c>
      <c r="G153" s="185"/>
      <c r="H153" s="185"/>
      <c r="I153" s="185"/>
      <c r="K153" s="141" t="str">
        <f t="shared" si="21"/>
        <v/>
      </c>
      <c r="L153" s="141" t="str">
        <f t="shared" si="22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8"/>
        <v/>
      </c>
      <c r="D154" s="138" t="str">
        <f t="shared" si="19"/>
        <v/>
      </c>
      <c r="E154" s="150"/>
      <c r="F154" s="191" t="str">
        <f t="shared" si="20"/>
        <v/>
      </c>
      <c r="G154" s="185"/>
      <c r="H154" s="185"/>
      <c r="I154" s="185"/>
      <c r="K154" s="141" t="str">
        <f t="shared" si="21"/>
        <v/>
      </c>
      <c r="L154" s="141" t="str">
        <f t="shared" si="22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8"/>
        <v/>
      </c>
      <c r="D155" s="138" t="str">
        <f t="shared" si="19"/>
        <v/>
      </c>
      <c r="E155" s="150"/>
      <c r="F155" s="191" t="str">
        <f t="shared" si="20"/>
        <v/>
      </c>
      <c r="G155" s="185"/>
      <c r="H155" s="185"/>
      <c r="I155" s="185"/>
      <c r="K155" s="141" t="str">
        <f t="shared" si="21"/>
        <v/>
      </c>
      <c r="L155" s="141" t="str">
        <f t="shared" si="22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8"/>
        <v/>
      </c>
      <c r="D156" s="138" t="str">
        <f t="shared" si="19"/>
        <v/>
      </c>
      <c r="E156" s="150"/>
      <c r="F156" s="191" t="str">
        <f t="shared" si="20"/>
        <v/>
      </c>
      <c r="G156" s="185"/>
      <c r="H156" s="185"/>
      <c r="I156" s="185"/>
      <c r="K156" s="141" t="str">
        <f t="shared" si="21"/>
        <v/>
      </c>
      <c r="L156" s="141" t="str">
        <f t="shared" si="22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8"/>
        <v/>
      </c>
      <c r="D157" s="138" t="str">
        <f t="shared" si="19"/>
        <v/>
      </c>
      <c r="E157" s="150"/>
      <c r="F157" s="191" t="str">
        <f t="shared" si="20"/>
        <v/>
      </c>
      <c r="G157" s="185"/>
      <c r="H157" s="185"/>
      <c r="I157" s="185"/>
      <c r="K157" s="141" t="str">
        <f t="shared" si="21"/>
        <v/>
      </c>
      <c r="L157" s="141" t="str">
        <f t="shared" si="22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8"/>
        <v/>
      </c>
      <c r="D158" s="138" t="str">
        <f t="shared" si="19"/>
        <v/>
      </c>
      <c r="E158" s="150"/>
      <c r="F158" s="191" t="str">
        <f t="shared" si="20"/>
        <v/>
      </c>
      <c r="G158" s="185"/>
      <c r="H158" s="185"/>
      <c r="I158" s="185"/>
      <c r="K158" s="141" t="str">
        <f t="shared" si="21"/>
        <v/>
      </c>
      <c r="L158" s="141" t="str">
        <f t="shared" si="22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8"/>
        <v/>
      </c>
      <c r="D159" s="138" t="str">
        <f t="shared" si="19"/>
        <v/>
      </c>
      <c r="E159" s="150"/>
      <c r="F159" s="191" t="str">
        <f t="shared" si="20"/>
        <v/>
      </c>
      <c r="G159" s="185"/>
      <c r="H159" s="185"/>
      <c r="I159" s="185"/>
      <c r="K159" s="141" t="str">
        <f t="shared" si="21"/>
        <v/>
      </c>
      <c r="L159" s="141" t="str">
        <f t="shared" si="22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8"/>
        <v/>
      </c>
      <c r="D160" s="138" t="str">
        <f t="shared" si="19"/>
        <v/>
      </c>
      <c r="E160" s="150"/>
      <c r="F160" s="191" t="str">
        <f t="shared" si="20"/>
        <v/>
      </c>
      <c r="G160" s="185"/>
      <c r="H160" s="185"/>
      <c r="I160" s="185"/>
      <c r="K160" s="141" t="str">
        <f t="shared" si="21"/>
        <v/>
      </c>
      <c r="L160" s="141" t="str">
        <f t="shared" si="22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8"/>
        <v/>
      </c>
      <c r="D161" s="138" t="str">
        <f t="shared" si="19"/>
        <v/>
      </c>
      <c r="E161" s="150"/>
      <c r="F161" s="191" t="str">
        <f t="shared" si="20"/>
        <v/>
      </c>
      <c r="G161" s="185"/>
      <c r="H161" s="185"/>
      <c r="I161" s="185"/>
      <c r="K161" s="141" t="str">
        <f t="shared" si="21"/>
        <v/>
      </c>
      <c r="L161" s="141" t="str">
        <f t="shared" si="22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8"/>
        <v/>
      </c>
      <c r="D162" s="138" t="str">
        <f t="shared" si="19"/>
        <v/>
      </c>
      <c r="E162" s="150"/>
      <c r="F162" s="191" t="str">
        <f t="shared" si="20"/>
        <v/>
      </c>
      <c r="G162" s="185"/>
      <c r="H162" s="185"/>
      <c r="I162" s="185"/>
      <c r="K162" s="141" t="str">
        <f t="shared" si="21"/>
        <v/>
      </c>
      <c r="L162" s="141" t="str">
        <f t="shared" si="22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8"/>
        <v/>
      </c>
      <c r="D163" s="138" t="str">
        <f t="shared" si="19"/>
        <v/>
      </c>
      <c r="E163" s="150"/>
      <c r="F163" s="191" t="str">
        <f t="shared" si="20"/>
        <v/>
      </c>
      <c r="G163" s="185"/>
      <c r="H163" s="185"/>
      <c r="I163" s="185"/>
      <c r="K163" s="141" t="str">
        <f t="shared" si="21"/>
        <v/>
      </c>
      <c r="L163" s="141" t="str">
        <f t="shared" si="22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8"/>
        <v/>
      </c>
      <c r="D164" s="138" t="str">
        <f t="shared" si="19"/>
        <v/>
      </c>
      <c r="E164" s="150"/>
      <c r="F164" s="191" t="str">
        <f t="shared" si="20"/>
        <v/>
      </c>
      <c r="G164" s="185"/>
      <c r="H164" s="185"/>
      <c r="I164" s="185"/>
      <c r="K164" s="141" t="str">
        <f t="shared" si="21"/>
        <v/>
      </c>
      <c r="L164" s="141" t="str">
        <f t="shared" si="22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8"/>
        <v/>
      </c>
      <c r="D165" s="138" t="str">
        <f t="shared" si="19"/>
        <v/>
      </c>
      <c r="E165" s="150"/>
      <c r="F165" s="191" t="str">
        <f t="shared" si="20"/>
        <v/>
      </c>
      <c r="G165" s="185"/>
      <c r="H165" s="185"/>
      <c r="I165" s="185"/>
      <c r="K165" s="141" t="str">
        <f t="shared" si="21"/>
        <v/>
      </c>
      <c r="L165" s="141" t="str">
        <f t="shared" si="22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8"/>
        <v/>
      </c>
      <c r="D166" s="138" t="str">
        <f t="shared" si="19"/>
        <v/>
      </c>
      <c r="E166" s="150"/>
      <c r="F166" s="191" t="str">
        <f t="shared" si="20"/>
        <v/>
      </c>
      <c r="G166" s="185"/>
      <c r="H166" s="185"/>
      <c r="I166" s="185"/>
      <c r="K166" s="141" t="str">
        <f t="shared" si="21"/>
        <v/>
      </c>
      <c r="L166" s="141" t="str">
        <f t="shared" si="22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8"/>
        <v/>
      </c>
      <c r="D167" s="138" t="str">
        <f t="shared" si="19"/>
        <v/>
      </c>
      <c r="E167" s="150"/>
      <c r="F167" s="191" t="str">
        <f t="shared" si="20"/>
        <v/>
      </c>
      <c r="G167" s="185"/>
      <c r="H167" s="185"/>
      <c r="I167" s="185"/>
      <c r="K167" s="141" t="str">
        <f t="shared" si="21"/>
        <v/>
      </c>
      <c r="L167" s="141" t="str">
        <f t="shared" si="22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8"/>
        <v/>
      </c>
      <c r="D168" s="138" t="str">
        <f t="shared" si="19"/>
        <v/>
      </c>
      <c r="E168" s="150"/>
      <c r="F168" s="191" t="str">
        <f t="shared" si="20"/>
        <v/>
      </c>
      <c r="G168" s="185"/>
      <c r="H168" s="185"/>
      <c r="I168" s="185"/>
      <c r="K168" s="141" t="str">
        <f t="shared" si="21"/>
        <v/>
      </c>
      <c r="L168" s="141" t="str">
        <f t="shared" si="22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8"/>
        <v/>
      </c>
      <c r="D169" s="138" t="str">
        <f t="shared" si="19"/>
        <v/>
      </c>
      <c r="E169" s="150"/>
      <c r="F169" s="191" t="str">
        <f t="shared" si="20"/>
        <v/>
      </c>
      <c r="G169" s="185"/>
      <c r="H169" s="185"/>
      <c r="I169" s="185"/>
      <c r="K169" s="141" t="str">
        <f t="shared" si="21"/>
        <v/>
      </c>
      <c r="L169" s="141" t="str">
        <f t="shared" si="22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8"/>
        <v/>
      </c>
      <c r="D170" s="138" t="str">
        <f t="shared" si="19"/>
        <v/>
      </c>
      <c r="E170" s="150"/>
      <c r="F170" s="191" t="str">
        <f t="shared" si="20"/>
        <v/>
      </c>
      <c r="G170" s="185"/>
      <c r="H170" s="185"/>
      <c r="I170" s="185"/>
      <c r="K170" s="141" t="str">
        <f t="shared" si="21"/>
        <v/>
      </c>
      <c r="L170" s="141" t="str">
        <f t="shared" si="22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8"/>
        <v/>
      </c>
      <c r="D171" s="138" t="str">
        <f t="shared" si="19"/>
        <v/>
      </c>
      <c r="E171" s="150"/>
      <c r="F171" s="191" t="str">
        <f t="shared" si="20"/>
        <v/>
      </c>
      <c r="G171" s="185"/>
      <c r="H171" s="185"/>
      <c r="I171" s="185"/>
      <c r="K171" s="141" t="str">
        <f t="shared" si="21"/>
        <v/>
      </c>
      <c r="L171" s="141" t="str">
        <f t="shared" si="22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8"/>
        <v/>
      </c>
      <c r="D172" s="138" t="str">
        <f t="shared" si="19"/>
        <v/>
      </c>
      <c r="E172" s="150"/>
      <c r="F172" s="191" t="str">
        <f t="shared" si="20"/>
        <v/>
      </c>
      <c r="G172" s="185"/>
      <c r="H172" s="185"/>
      <c r="I172" s="185"/>
      <c r="K172" s="141" t="str">
        <f t="shared" si="21"/>
        <v/>
      </c>
      <c r="L172" s="141" t="str">
        <f t="shared" si="22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8"/>
        <v/>
      </c>
      <c r="D173" s="138" t="str">
        <f t="shared" si="19"/>
        <v/>
      </c>
      <c r="E173" s="150"/>
      <c r="F173" s="191" t="str">
        <f t="shared" si="20"/>
        <v/>
      </c>
      <c r="G173" s="185"/>
      <c r="H173" s="185"/>
      <c r="I173" s="185"/>
      <c r="K173" s="141" t="str">
        <f t="shared" si="21"/>
        <v/>
      </c>
      <c r="L173" s="141" t="str">
        <f t="shared" si="22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8"/>
        <v/>
      </c>
      <c r="D174" s="138" t="str">
        <f t="shared" si="19"/>
        <v/>
      </c>
      <c r="E174" s="150"/>
      <c r="F174" s="191" t="str">
        <f t="shared" si="20"/>
        <v/>
      </c>
      <c r="G174" s="185"/>
      <c r="H174" s="185"/>
      <c r="I174" s="185"/>
      <c r="K174" s="141" t="str">
        <f t="shared" si="21"/>
        <v/>
      </c>
      <c r="L174" s="141" t="str">
        <f t="shared" si="22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8"/>
        <v/>
      </c>
      <c r="D175" s="138" t="str">
        <f t="shared" si="19"/>
        <v/>
      </c>
      <c r="E175" s="150"/>
      <c r="F175" s="191" t="str">
        <f t="shared" si="20"/>
        <v/>
      </c>
      <c r="G175" s="185"/>
      <c r="H175" s="185"/>
      <c r="I175" s="185"/>
      <c r="K175" s="141" t="str">
        <f t="shared" si="21"/>
        <v/>
      </c>
      <c r="L175" s="141" t="str">
        <f t="shared" si="22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8"/>
        <v/>
      </c>
      <c r="D176" s="138" t="str">
        <f t="shared" si="19"/>
        <v/>
      </c>
      <c r="E176" s="150"/>
      <c r="F176" s="191" t="str">
        <f t="shared" si="20"/>
        <v/>
      </c>
      <c r="G176" s="185"/>
      <c r="H176" s="185"/>
      <c r="I176" s="185"/>
      <c r="K176" s="141" t="str">
        <f t="shared" si="21"/>
        <v/>
      </c>
      <c r="L176" s="141" t="str">
        <f t="shared" si="22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8"/>
        <v/>
      </c>
      <c r="D177" s="138" t="str">
        <f t="shared" si="19"/>
        <v/>
      </c>
      <c r="E177" s="150"/>
      <c r="F177" s="191" t="str">
        <f t="shared" si="20"/>
        <v/>
      </c>
      <c r="G177" s="185"/>
      <c r="H177" s="185"/>
      <c r="I177" s="185"/>
      <c r="K177" s="141" t="str">
        <f t="shared" si="21"/>
        <v/>
      </c>
      <c r="L177" s="141" t="str">
        <f t="shared" si="22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8"/>
        <v/>
      </c>
      <c r="D178" s="138" t="str">
        <f t="shared" si="19"/>
        <v/>
      </c>
      <c r="E178" s="150"/>
      <c r="F178" s="191" t="str">
        <f t="shared" si="20"/>
        <v/>
      </c>
      <c r="G178" s="185"/>
      <c r="H178" s="185"/>
      <c r="I178" s="185"/>
      <c r="K178" s="141" t="str">
        <f t="shared" si="21"/>
        <v/>
      </c>
      <c r="L178" s="141" t="str">
        <f t="shared" si="22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8"/>
        <v/>
      </c>
      <c r="D179" s="138" t="str">
        <f t="shared" si="19"/>
        <v/>
      </c>
      <c r="E179" s="150"/>
      <c r="F179" s="191" t="str">
        <f t="shared" si="20"/>
        <v/>
      </c>
      <c r="G179" s="185"/>
      <c r="H179" s="185"/>
      <c r="I179" s="185"/>
      <c r="K179" s="141" t="str">
        <f t="shared" si="21"/>
        <v/>
      </c>
      <c r="L179" s="141" t="str">
        <f t="shared" si="22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8"/>
        <v/>
      </c>
      <c r="D180" s="138" t="str">
        <f t="shared" si="19"/>
        <v/>
      </c>
      <c r="E180" s="150"/>
      <c r="F180" s="191" t="str">
        <f t="shared" si="20"/>
        <v/>
      </c>
      <c r="G180" s="185"/>
      <c r="H180" s="185"/>
      <c r="I180" s="185"/>
      <c r="K180" s="141" t="str">
        <f t="shared" si="21"/>
        <v/>
      </c>
      <c r="L180" s="141" t="str">
        <f t="shared" si="22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8"/>
        <v/>
      </c>
      <c r="D181" s="138" t="str">
        <f t="shared" si="19"/>
        <v/>
      </c>
      <c r="E181" s="150"/>
      <c r="F181" s="191" t="str">
        <f t="shared" si="20"/>
        <v/>
      </c>
      <c r="G181" s="185"/>
      <c r="H181" s="185"/>
      <c r="I181" s="185"/>
      <c r="K181" s="141" t="str">
        <f t="shared" si="21"/>
        <v/>
      </c>
      <c r="L181" s="141" t="str">
        <f t="shared" si="22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8"/>
        <v/>
      </c>
      <c r="D182" s="138" t="str">
        <f t="shared" si="19"/>
        <v/>
      </c>
      <c r="E182" s="150"/>
      <c r="F182" s="191" t="str">
        <f t="shared" si="20"/>
        <v/>
      </c>
      <c r="G182" s="185"/>
      <c r="H182" s="185"/>
      <c r="I182" s="185"/>
      <c r="K182" s="141" t="str">
        <f t="shared" si="21"/>
        <v/>
      </c>
      <c r="L182" s="141" t="str">
        <f t="shared" si="22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8"/>
        <v/>
      </c>
      <c r="D183" s="138" t="str">
        <f t="shared" si="19"/>
        <v/>
      </c>
      <c r="E183" s="150"/>
      <c r="F183" s="191" t="str">
        <f t="shared" si="20"/>
        <v/>
      </c>
      <c r="G183" s="185"/>
      <c r="H183" s="185"/>
      <c r="I183" s="185"/>
      <c r="K183" s="141" t="str">
        <f t="shared" si="21"/>
        <v/>
      </c>
      <c r="L183" s="141" t="str">
        <f t="shared" si="22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8"/>
        <v/>
      </c>
      <c r="D184" s="138" t="str">
        <f t="shared" si="19"/>
        <v/>
      </c>
      <c r="E184" s="150"/>
      <c r="F184" s="191" t="str">
        <f t="shared" si="20"/>
        <v/>
      </c>
      <c r="G184" s="185"/>
      <c r="H184" s="185"/>
      <c r="I184" s="185"/>
      <c r="K184" s="141" t="str">
        <f t="shared" si="21"/>
        <v/>
      </c>
      <c r="L184" s="141" t="str">
        <f t="shared" si="22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8"/>
        <v/>
      </c>
      <c r="D185" s="138" t="str">
        <f t="shared" si="19"/>
        <v/>
      </c>
      <c r="E185" s="150"/>
      <c r="F185" s="191" t="str">
        <f t="shared" si="20"/>
        <v/>
      </c>
      <c r="G185" s="185"/>
      <c r="H185" s="185"/>
      <c r="I185" s="185"/>
      <c r="K185" s="141" t="str">
        <f t="shared" si="21"/>
        <v/>
      </c>
      <c r="L185" s="141" t="str">
        <f t="shared" si="22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8"/>
        <v/>
      </c>
      <c r="D186" s="138" t="str">
        <f t="shared" si="19"/>
        <v/>
      </c>
      <c r="E186" s="150"/>
      <c r="F186" s="191" t="str">
        <f t="shared" si="20"/>
        <v/>
      </c>
      <c r="G186" s="185"/>
      <c r="H186" s="185"/>
      <c r="I186" s="185"/>
      <c r="K186" s="141" t="str">
        <f t="shared" si="21"/>
        <v/>
      </c>
      <c r="L186" s="141" t="str">
        <f t="shared" si="22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8"/>
        <v/>
      </c>
      <c r="D187" s="138" t="str">
        <f t="shared" si="19"/>
        <v/>
      </c>
      <c r="E187" s="150"/>
      <c r="F187" s="191" t="str">
        <f t="shared" si="20"/>
        <v/>
      </c>
      <c r="G187" s="185"/>
      <c r="H187" s="185"/>
      <c r="I187" s="185"/>
      <c r="K187" s="141" t="str">
        <f t="shared" si="21"/>
        <v/>
      </c>
      <c r="L187" s="141" t="str">
        <f t="shared" si="22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8"/>
        <v/>
      </c>
      <c r="D188" s="138" t="str">
        <f t="shared" si="19"/>
        <v/>
      </c>
      <c r="E188" s="150"/>
      <c r="F188" s="191" t="str">
        <f t="shared" si="20"/>
        <v/>
      </c>
      <c r="G188" s="185"/>
      <c r="H188" s="185"/>
      <c r="I188" s="185"/>
      <c r="K188" s="141" t="str">
        <f t="shared" si="21"/>
        <v/>
      </c>
      <c r="L188" s="141" t="str">
        <f t="shared" si="22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8"/>
        <v/>
      </c>
      <c r="D189" s="138" t="str">
        <f t="shared" si="19"/>
        <v/>
      </c>
      <c r="E189" s="150"/>
      <c r="F189" s="191" t="str">
        <f t="shared" si="20"/>
        <v/>
      </c>
      <c r="G189" s="185"/>
      <c r="H189" s="185"/>
      <c r="I189" s="185"/>
      <c r="K189" s="141" t="str">
        <f t="shared" si="21"/>
        <v/>
      </c>
      <c r="L189" s="141" t="str">
        <f t="shared" si="22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8"/>
        <v/>
      </c>
      <c r="D190" s="138" t="str">
        <f t="shared" si="19"/>
        <v/>
      </c>
      <c r="E190" s="150"/>
      <c r="F190" s="191" t="str">
        <f t="shared" si="20"/>
        <v/>
      </c>
      <c r="G190" s="185"/>
      <c r="H190" s="185"/>
      <c r="I190" s="185"/>
      <c r="K190" s="141" t="str">
        <f t="shared" si="21"/>
        <v/>
      </c>
      <c r="L190" s="141" t="str">
        <f t="shared" si="22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8"/>
        <v/>
      </c>
      <c r="D191" s="138" t="str">
        <f t="shared" si="19"/>
        <v/>
      </c>
      <c r="E191" s="150"/>
      <c r="F191" s="191" t="str">
        <f t="shared" si="20"/>
        <v/>
      </c>
      <c r="G191" s="185"/>
      <c r="H191" s="185"/>
      <c r="I191" s="185"/>
      <c r="K191" s="141" t="str">
        <f t="shared" si="21"/>
        <v/>
      </c>
      <c r="L191" s="141" t="str">
        <f t="shared" si="22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8"/>
        <v/>
      </c>
      <c r="D192" s="138" t="str">
        <f t="shared" si="19"/>
        <v/>
      </c>
      <c r="E192" s="150"/>
      <c r="F192" s="191" t="str">
        <f t="shared" si="20"/>
        <v/>
      </c>
      <c r="G192" s="185"/>
      <c r="H192" s="185"/>
      <c r="I192" s="185"/>
      <c r="K192" s="141" t="str">
        <f t="shared" si="21"/>
        <v/>
      </c>
      <c r="L192" s="141" t="str">
        <f t="shared" si="22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8"/>
        <v/>
      </c>
      <c r="D193" s="138" t="str">
        <f t="shared" si="19"/>
        <v/>
      </c>
      <c r="E193" s="150"/>
      <c r="F193" s="191" t="str">
        <f t="shared" si="20"/>
        <v/>
      </c>
      <c r="G193" s="185"/>
      <c r="H193" s="185"/>
      <c r="I193" s="185"/>
      <c r="K193" s="141" t="str">
        <f t="shared" si="21"/>
        <v/>
      </c>
      <c r="L193" s="141" t="str">
        <f t="shared" si="22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8"/>
        <v/>
      </c>
      <c r="D194" s="138" t="str">
        <f t="shared" si="19"/>
        <v/>
      </c>
      <c r="E194" s="150"/>
      <c r="F194" s="191" t="str">
        <f t="shared" si="20"/>
        <v/>
      </c>
      <c r="G194" s="185"/>
      <c r="H194" s="185"/>
      <c r="I194" s="185"/>
      <c r="K194" s="141" t="str">
        <f t="shared" si="21"/>
        <v/>
      </c>
      <c r="L194" s="141" t="str">
        <f t="shared" si="22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8"/>
        <v/>
      </c>
      <c r="D195" s="138" t="str">
        <f t="shared" si="19"/>
        <v/>
      </c>
      <c r="E195" s="150"/>
      <c r="F195" s="191" t="str">
        <f t="shared" si="20"/>
        <v/>
      </c>
      <c r="G195" s="185"/>
      <c r="H195" s="185"/>
      <c r="I195" s="185"/>
      <c r="K195" s="141" t="str">
        <f t="shared" si="21"/>
        <v/>
      </c>
      <c r="L195" s="141" t="str">
        <f t="shared" si="22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23">IFERROR(VLOOKUP(E196,$Q$6:$T$200,3,FALSE),"")</f>
        <v/>
      </c>
      <c r="D196" s="138" t="str">
        <f t="shared" ref="D196:D259" si="24">IFERROR(VLOOKUP(E196,$Q$6:$T$200,4,FALSE),"")</f>
        <v/>
      </c>
      <c r="E196" s="150"/>
      <c r="F196" s="191" t="str">
        <f t="shared" ref="F196:F259" si="25">IFERROR(VLOOKUP(E196,$Q$6:$T$200,2,FALSE),"")</f>
        <v/>
      </c>
      <c r="G196" s="185"/>
      <c r="H196" s="185"/>
      <c r="I196" s="185"/>
      <c r="K196" s="141" t="str">
        <f t="shared" ref="K196:K259" si="26">LEFT(E196,3)</f>
        <v/>
      </c>
      <c r="L196" s="141" t="str">
        <f t="shared" ref="L196:L259" si="27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23"/>
        <v/>
      </c>
      <c r="D197" s="138" t="str">
        <f t="shared" si="24"/>
        <v/>
      </c>
      <c r="E197" s="150"/>
      <c r="F197" s="191" t="str">
        <f t="shared" si="25"/>
        <v/>
      </c>
      <c r="G197" s="185"/>
      <c r="H197" s="185"/>
      <c r="I197" s="185"/>
      <c r="K197" s="141" t="str">
        <f t="shared" si="26"/>
        <v/>
      </c>
      <c r="L197" s="141" t="str">
        <f t="shared" si="27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23"/>
        <v/>
      </c>
      <c r="D198" s="138" t="str">
        <f t="shared" si="24"/>
        <v/>
      </c>
      <c r="E198" s="150"/>
      <c r="F198" s="191" t="str">
        <f t="shared" si="25"/>
        <v/>
      </c>
      <c r="G198" s="185"/>
      <c r="H198" s="185"/>
      <c r="I198" s="185"/>
      <c r="K198" s="141" t="str">
        <f t="shared" si="26"/>
        <v/>
      </c>
      <c r="L198" s="141" t="str">
        <f t="shared" si="27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23"/>
        <v/>
      </c>
      <c r="D199" s="138" t="str">
        <f t="shared" si="24"/>
        <v/>
      </c>
      <c r="E199" s="150"/>
      <c r="F199" s="191" t="str">
        <f t="shared" si="25"/>
        <v/>
      </c>
      <c r="G199" s="185"/>
      <c r="H199" s="185"/>
      <c r="I199" s="185"/>
      <c r="K199" s="141" t="str">
        <f t="shared" si="26"/>
        <v/>
      </c>
      <c r="L199" s="141" t="str">
        <f t="shared" si="27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23"/>
        <v/>
      </c>
      <c r="D200" s="138" t="str">
        <f t="shared" si="24"/>
        <v/>
      </c>
      <c r="E200" s="150"/>
      <c r="F200" s="191" t="str">
        <f t="shared" si="25"/>
        <v/>
      </c>
      <c r="G200" s="185"/>
      <c r="H200" s="185"/>
      <c r="I200" s="185"/>
      <c r="K200" s="141" t="str">
        <f t="shared" si="26"/>
        <v/>
      </c>
      <c r="L200" s="141" t="str">
        <f t="shared" si="27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23"/>
        <v/>
      </c>
      <c r="D201" s="138" t="str">
        <f t="shared" si="24"/>
        <v/>
      </c>
      <c r="E201" s="150"/>
      <c r="F201" s="191" t="str">
        <f t="shared" si="25"/>
        <v/>
      </c>
      <c r="G201" s="185"/>
      <c r="H201" s="185"/>
      <c r="I201" s="185"/>
      <c r="K201" s="141" t="str">
        <f t="shared" si="26"/>
        <v/>
      </c>
      <c r="L201" s="141" t="str">
        <f t="shared" si="27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23"/>
        <v/>
      </c>
      <c r="D202" s="138" t="str">
        <f t="shared" si="24"/>
        <v/>
      </c>
      <c r="E202" s="150"/>
      <c r="F202" s="191" t="str">
        <f t="shared" si="25"/>
        <v/>
      </c>
      <c r="G202" s="185"/>
      <c r="H202" s="185"/>
      <c r="I202" s="185"/>
      <c r="K202" s="141" t="str">
        <f t="shared" si="26"/>
        <v/>
      </c>
      <c r="L202" s="141" t="str">
        <f t="shared" si="27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23"/>
        <v/>
      </c>
      <c r="D203" s="138" t="str">
        <f t="shared" si="24"/>
        <v/>
      </c>
      <c r="E203" s="150"/>
      <c r="F203" s="191" t="str">
        <f t="shared" si="25"/>
        <v/>
      </c>
      <c r="G203" s="185"/>
      <c r="H203" s="185"/>
      <c r="I203" s="185"/>
      <c r="K203" s="141" t="str">
        <f t="shared" si="26"/>
        <v/>
      </c>
      <c r="L203" s="141" t="str">
        <f t="shared" si="27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23"/>
        <v/>
      </c>
      <c r="D204" s="138" t="str">
        <f t="shared" si="24"/>
        <v/>
      </c>
      <c r="E204" s="150"/>
      <c r="F204" s="191" t="str">
        <f t="shared" si="25"/>
        <v/>
      </c>
      <c r="G204" s="185"/>
      <c r="H204" s="185"/>
      <c r="I204" s="185"/>
      <c r="K204" s="141" t="str">
        <f t="shared" si="26"/>
        <v/>
      </c>
      <c r="L204" s="141" t="str">
        <f t="shared" si="27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23"/>
        <v/>
      </c>
      <c r="D205" s="138" t="str">
        <f t="shared" si="24"/>
        <v/>
      </c>
      <c r="E205" s="150"/>
      <c r="F205" s="191" t="str">
        <f t="shared" si="25"/>
        <v/>
      </c>
      <c r="G205" s="185"/>
      <c r="H205" s="185"/>
      <c r="I205" s="185"/>
      <c r="K205" s="141" t="str">
        <f t="shared" si="26"/>
        <v/>
      </c>
      <c r="L205" s="141" t="str">
        <f t="shared" si="27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23"/>
        <v/>
      </c>
      <c r="D206" s="138" t="str">
        <f t="shared" si="24"/>
        <v/>
      </c>
      <c r="E206" s="150"/>
      <c r="F206" s="191" t="str">
        <f t="shared" si="25"/>
        <v/>
      </c>
      <c r="G206" s="185"/>
      <c r="H206" s="185"/>
      <c r="I206" s="185"/>
      <c r="K206" s="141" t="str">
        <f t="shared" si="26"/>
        <v/>
      </c>
      <c r="L206" s="141" t="str">
        <f t="shared" si="27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23"/>
        <v/>
      </c>
      <c r="D207" s="138" t="str">
        <f t="shared" si="24"/>
        <v/>
      </c>
      <c r="E207" s="150"/>
      <c r="F207" s="191" t="str">
        <f t="shared" si="25"/>
        <v/>
      </c>
      <c r="G207" s="185"/>
      <c r="H207" s="185"/>
      <c r="I207" s="185"/>
      <c r="K207" s="141" t="str">
        <f t="shared" si="26"/>
        <v/>
      </c>
      <c r="L207" s="141" t="str">
        <f t="shared" si="27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23"/>
        <v/>
      </c>
      <c r="D208" s="138" t="str">
        <f t="shared" si="24"/>
        <v/>
      </c>
      <c r="E208" s="150"/>
      <c r="F208" s="191" t="str">
        <f t="shared" si="25"/>
        <v/>
      </c>
      <c r="G208" s="185"/>
      <c r="H208" s="185"/>
      <c r="I208" s="185"/>
      <c r="K208" s="141" t="str">
        <f t="shared" si="26"/>
        <v/>
      </c>
      <c r="L208" s="141" t="str">
        <f t="shared" si="27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23"/>
        <v/>
      </c>
      <c r="D209" s="138" t="str">
        <f t="shared" si="24"/>
        <v/>
      </c>
      <c r="E209" s="150"/>
      <c r="F209" s="191" t="str">
        <f t="shared" si="25"/>
        <v/>
      </c>
      <c r="G209" s="185"/>
      <c r="H209" s="185"/>
      <c r="I209" s="185"/>
      <c r="K209" s="141" t="str">
        <f t="shared" si="26"/>
        <v/>
      </c>
      <c r="L209" s="141" t="str">
        <f t="shared" si="27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23"/>
        <v/>
      </c>
      <c r="D210" s="138" t="str">
        <f t="shared" si="24"/>
        <v/>
      </c>
      <c r="E210" s="150"/>
      <c r="F210" s="191" t="str">
        <f t="shared" si="25"/>
        <v/>
      </c>
      <c r="G210" s="185"/>
      <c r="H210" s="185"/>
      <c r="I210" s="185"/>
      <c r="K210" s="141" t="str">
        <f t="shared" si="26"/>
        <v/>
      </c>
      <c r="L210" s="141" t="str">
        <f t="shared" si="27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23"/>
        <v/>
      </c>
      <c r="D211" s="138" t="str">
        <f t="shared" si="24"/>
        <v/>
      </c>
      <c r="E211" s="150"/>
      <c r="F211" s="191" t="str">
        <f t="shared" si="25"/>
        <v/>
      </c>
      <c r="G211" s="185"/>
      <c r="H211" s="185"/>
      <c r="I211" s="185"/>
      <c r="K211" s="141" t="str">
        <f t="shared" si="26"/>
        <v/>
      </c>
      <c r="L211" s="141" t="str">
        <f t="shared" si="27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23"/>
        <v/>
      </c>
      <c r="D212" s="138" t="str">
        <f t="shared" si="24"/>
        <v/>
      </c>
      <c r="E212" s="150"/>
      <c r="F212" s="191" t="str">
        <f t="shared" si="25"/>
        <v/>
      </c>
      <c r="G212" s="185"/>
      <c r="H212" s="185"/>
      <c r="I212" s="185"/>
      <c r="K212" s="141" t="str">
        <f t="shared" si="26"/>
        <v/>
      </c>
      <c r="L212" s="141" t="str">
        <f t="shared" si="27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23"/>
        <v/>
      </c>
      <c r="D213" s="138" t="str">
        <f t="shared" si="24"/>
        <v/>
      </c>
      <c r="E213" s="150"/>
      <c r="F213" s="191" t="str">
        <f t="shared" si="25"/>
        <v/>
      </c>
      <c r="G213" s="185"/>
      <c r="H213" s="185"/>
      <c r="I213" s="185"/>
      <c r="K213" s="141" t="str">
        <f t="shared" si="26"/>
        <v/>
      </c>
      <c r="L213" s="141" t="str">
        <f t="shared" si="27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23"/>
        <v/>
      </c>
      <c r="D214" s="138" t="str">
        <f t="shared" si="24"/>
        <v/>
      </c>
      <c r="E214" s="150"/>
      <c r="F214" s="191" t="str">
        <f t="shared" si="25"/>
        <v/>
      </c>
      <c r="G214" s="185"/>
      <c r="H214" s="185"/>
      <c r="I214" s="185"/>
      <c r="K214" s="141" t="str">
        <f t="shared" si="26"/>
        <v/>
      </c>
      <c r="L214" s="141" t="str">
        <f t="shared" si="27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23"/>
        <v/>
      </c>
      <c r="D215" s="138" t="str">
        <f t="shared" si="24"/>
        <v/>
      </c>
      <c r="E215" s="150"/>
      <c r="F215" s="191" t="str">
        <f t="shared" si="25"/>
        <v/>
      </c>
      <c r="G215" s="185"/>
      <c r="H215" s="185"/>
      <c r="I215" s="185"/>
      <c r="K215" s="141" t="str">
        <f t="shared" si="26"/>
        <v/>
      </c>
      <c r="L215" s="141" t="str">
        <f t="shared" si="27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23"/>
        <v/>
      </c>
      <c r="D216" s="138" t="str">
        <f t="shared" si="24"/>
        <v/>
      </c>
      <c r="E216" s="150"/>
      <c r="F216" s="191" t="str">
        <f t="shared" si="25"/>
        <v/>
      </c>
      <c r="G216" s="185"/>
      <c r="H216" s="185"/>
      <c r="I216" s="185"/>
      <c r="K216" s="141" t="str">
        <f t="shared" si="26"/>
        <v/>
      </c>
      <c r="L216" s="141" t="str">
        <f t="shared" si="27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23"/>
        <v/>
      </c>
      <c r="D217" s="138" t="str">
        <f t="shared" si="24"/>
        <v/>
      </c>
      <c r="E217" s="150"/>
      <c r="F217" s="191" t="str">
        <f t="shared" si="25"/>
        <v/>
      </c>
      <c r="G217" s="185"/>
      <c r="H217" s="185"/>
      <c r="I217" s="185"/>
      <c r="K217" s="141" t="str">
        <f t="shared" si="26"/>
        <v/>
      </c>
      <c r="L217" s="141" t="str">
        <f t="shared" si="27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23"/>
        <v/>
      </c>
      <c r="D218" s="138" t="str">
        <f t="shared" si="24"/>
        <v/>
      </c>
      <c r="E218" s="150"/>
      <c r="F218" s="191" t="str">
        <f t="shared" si="25"/>
        <v/>
      </c>
      <c r="G218" s="185"/>
      <c r="H218" s="185"/>
      <c r="I218" s="185"/>
      <c r="K218" s="141" t="str">
        <f t="shared" si="26"/>
        <v/>
      </c>
      <c r="L218" s="141" t="str">
        <f t="shared" si="27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23"/>
        <v/>
      </c>
      <c r="D219" s="138" t="str">
        <f t="shared" si="24"/>
        <v/>
      </c>
      <c r="E219" s="150"/>
      <c r="F219" s="191" t="str">
        <f t="shared" si="25"/>
        <v/>
      </c>
      <c r="G219" s="185"/>
      <c r="H219" s="185"/>
      <c r="I219" s="185"/>
      <c r="K219" s="141" t="str">
        <f t="shared" si="26"/>
        <v/>
      </c>
      <c r="L219" s="141" t="str">
        <f t="shared" si="27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23"/>
        <v/>
      </c>
      <c r="D220" s="138" t="str">
        <f t="shared" si="24"/>
        <v/>
      </c>
      <c r="E220" s="150"/>
      <c r="F220" s="191" t="str">
        <f t="shared" si="25"/>
        <v/>
      </c>
      <c r="G220" s="185"/>
      <c r="H220" s="185"/>
      <c r="I220" s="185"/>
      <c r="K220" s="141" t="str">
        <f t="shared" si="26"/>
        <v/>
      </c>
      <c r="L220" s="141" t="str">
        <f t="shared" si="27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23"/>
        <v/>
      </c>
      <c r="D221" s="138" t="str">
        <f t="shared" si="24"/>
        <v/>
      </c>
      <c r="E221" s="150"/>
      <c r="F221" s="191" t="str">
        <f t="shared" si="25"/>
        <v/>
      </c>
      <c r="G221" s="185"/>
      <c r="H221" s="185"/>
      <c r="I221" s="185"/>
      <c r="K221" s="141" t="str">
        <f t="shared" si="26"/>
        <v/>
      </c>
      <c r="L221" s="141" t="str">
        <f t="shared" si="27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23"/>
        <v/>
      </c>
      <c r="D222" s="138" t="str">
        <f t="shared" si="24"/>
        <v/>
      </c>
      <c r="E222" s="150"/>
      <c r="F222" s="191" t="str">
        <f t="shared" si="25"/>
        <v/>
      </c>
      <c r="G222" s="185"/>
      <c r="H222" s="185"/>
      <c r="I222" s="185"/>
      <c r="K222" s="141" t="str">
        <f t="shared" si="26"/>
        <v/>
      </c>
      <c r="L222" s="141" t="str">
        <f t="shared" si="27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23"/>
        <v/>
      </c>
      <c r="D223" s="138" t="str">
        <f t="shared" si="24"/>
        <v/>
      </c>
      <c r="E223" s="150"/>
      <c r="F223" s="191" t="str">
        <f t="shared" si="25"/>
        <v/>
      </c>
      <c r="G223" s="185"/>
      <c r="H223" s="185"/>
      <c r="I223" s="185"/>
      <c r="K223" s="141" t="str">
        <f t="shared" si="26"/>
        <v/>
      </c>
      <c r="L223" s="141" t="str">
        <f t="shared" si="27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23"/>
        <v/>
      </c>
      <c r="D224" s="138" t="str">
        <f t="shared" si="24"/>
        <v/>
      </c>
      <c r="E224" s="150"/>
      <c r="F224" s="191" t="str">
        <f t="shared" si="25"/>
        <v/>
      </c>
      <c r="G224" s="185"/>
      <c r="H224" s="185"/>
      <c r="I224" s="185"/>
      <c r="K224" s="141" t="str">
        <f t="shared" si="26"/>
        <v/>
      </c>
      <c r="L224" s="141" t="str">
        <f t="shared" si="27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23"/>
        <v/>
      </c>
      <c r="D225" s="138" t="str">
        <f t="shared" si="24"/>
        <v/>
      </c>
      <c r="E225" s="150"/>
      <c r="F225" s="191" t="str">
        <f t="shared" si="25"/>
        <v/>
      </c>
      <c r="G225" s="185"/>
      <c r="H225" s="185"/>
      <c r="I225" s="185"/>
      <c r="K225" s="141" t="str">
        <f t="shared" si="26"/>
        <v/>
      </c>
      <c r="L225" s="141" t="str">
        <f t="shared" si="27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23"/>
        <v/>
      </c>
      <c r="D226" s="138" t="str">
        <f t="shared" si="24"/>
        <v/>
      </c>
      <c r="E226" s="150"/>
      <c r="F226" s="191" t="str">
        <f t="shared" si="25"/>
        <v/>
      </c>
      <c r="G226" s="185"/>
      <c r="H226" s="185"/>
      <c r="I226" s="185"/>
      <c r="K226" s="141" t="str">
        <f t="shared" si="26"/>
        <v/>
      </c>
      <c r="L226" s="141" t="str">
        <f t="shared" si="27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23"/>
        <v/>
      </c>
      <c r="D227" s="138" t="str">
        <f t="shared" si="24"/>
        <v/>
      </c>
      <c r="E227" s="150"/>
      <c r="F227" s="191" t="str">
        <f t="shared" si="25"/>
        <v/>
      </c>
      <c r="G227" s="185"/>
      <c r="H227" s="185"/>
      <c r="I227" s="185"/>
      <c r="K227" s="141" t="str">
        <f t="shared" si="26"/>
        <v/>
      </c>
      <c r="L227" s="141" t="str">
        <f t="shared" si="27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23"/>
        <v/>
      </c>
      <c r="D228" s="138" t="str">
        <f t="shared" si="24"/>
        <v/>
      </c>
      <c r="E228" s="150"/>
      <c r="F228" s="191" t="str">
        <f t="shared" si="25"/>
        <v/>
      </c>
      <c r="G228" s="185"/>
      <c r="H228" s="185"/>
      <c r="I228" s="185"/>
      <c r="K228" s="141" t="str">
        <f t="shared" si="26"/>
        <v/>
      </c>
      <c r="L228" s="141" t="str">
        <f t="shared" si="27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23"/>
        <v/>
      </c>
      <c r="D229" s="138" t="str">
        <f t="shared" si="24"/>
        <v/>
      </c>
      <c r="E229" s="150"/>
      <c r="F229" s="191" t="str">
        <f t="shared" si="25"/>
        <v/>
      </c>
      <c r="G229" s="185"/>
      <c r="H229" s="185"/>
      <c r="I229" s="185"/>
      <c r="K229" s="141" t="str">
        <f t="shared" si="26"/>
        <v/>
      </c>
      <c r="L229" s="141" t="str">
        <f t="shared" si="27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23"/>
        <v/>
      </c>
      <c r="D230" s="138" t="str">
        <f t="shared" si="24"/>
        <v/>
      </c>
      <c r="E230" s="150"/>
      <c r="F230" s="191" t="str">
        <f t="shared" si="25"/>
        <v/>
      </c>
      <c r="G230" s="185"/>
      <c r="H230" s="185"/>
      <c r="I230" s="185"/>
      <c r="K230" s="141" t="str">
        <f t="shared" si="26"/>
        <v/>
      </c>
      <c r="L230" s="141" t="str">
        <f t="shared" si="27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23"/>
        <v/>
      </c>
      <c r="D231" s="138" t="str">
        <f t="shared" si="24"/>
        <v/>
      </c>
      <c r="E231" s="150"/>
      <c r="F231" s="191" t="str">
        <f t="shared" si="25"/>
        <v/>
      </c>
      <c r="G231" s="185"/>
      <c r="H231" s="185"/>
      <c r="I231" s="185"/>
      <c r="K231" s="141" t="str">
        <f t="shared" si="26"/>
        <v/>
      </c>
      <c r="L231" s="141" t="str">
        <f t="shared" si="27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23"/>
        <v/>
      </c>
      <c r="D232" s="138" t="str">
        <f t="shared" si="24"/>
        <v/>
      </c>
      <c r="E232" s="150"/>
      <c r="F232" s="191" t="str">
        <f t="shared" si="25"/>
        <v/>
      </c>
      <c r="G232" s="185"/>
      <c r="H232" s="185"/>
      <c r="I232" s="185"/>
      <c r="K232" s="141" t="str">
        <f t="shared" si="26"/>
        <v/>
      </c>
      <c r="L232" s="141" t="str">
        <f t="shared" si="27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23"/>
        <v/>
      </c>
      <c r="D233" s="138" t="str">
        <f t="shared" si="24"/>
        <v/>
      </c>
      <c r="E233" s="150"/>
      <c r="F233" s="191" t="str">
        <f t="shared" si="25"/>
        <v/>
      </c>
      <c r="G233" s="185"/>
      <c r="H233" s="185"/>
      <c r="I233" s="185"/>
      <c r="K233" s="141" t="str">
        <f t="shared" si="26"/>
        <v/>
      </c>
      <c r="L233" s="141" t="str">
        <f t="shared" si="27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23"/>
        <v/>
      </c>
      <c r="D234" s="138" t="str">
        <f t="shared" si="24"/>
        <v/>
      </c>
      <c r="E234" s="150"/>
      <c r="F234" s="191" t="str">
        <f t="shared" si="25"/>
        <v/>
      </c>
      <c r="G234" s="185"/>
      <c r="H234" s="185"/>
      <c r="I234" s="185"/>
      <c r="K234" s="141" t="str">
        <f t="shared" si="26"/>
        <v/>
      </c>
      <c r="L234" s="141" t="str">
        <f t="shared" si="27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23"/>
        <v/>
      </c>
      <c r="D235" s="138" t="str">
        <f t="shared" si="24"/>
        <v/>
      </c>
      <c r="E235" s="150"/>
      <c r="F235" s="191" t="str">
        <f t="shared" si="25"/>
        <v/>
      </c>
      <c r="G235" s="185"/>
      <c r="H235" s="185"/>
      <c r="I235" s="185"/>
      <c r="K235" s="141" t="str">
        <f t="shared" si="26"/>
        <v/>
      </c>
      <c r="L235" s="141" t="str">
        <f t="shared" si="27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23"/>
        <v/>
      </c>
      <c r="D236" s="138" t="str">
        <f t="shared" si="24"/>
        <v/>
      </c>
      <c r="E236" s="150"/>
      <c r="F236" s="191" t="str">
        <f t="shared" si="25"/>
        <v/>
      </c>
      <c r="G236" s="185"/>
      <c r="H236" s="185"/>
      <c r="I236" s="185"/>
      <c r="K236" s="141" t="str">
        <f t="shared" si="26"/>
        <v/>
      </c>
      <c r="L236" s="141" t="str">
        <f t="shared" si="27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23"/>
        <v/>
      </c>
      <c r="D237" s="138" t="str">
        <f t="shared" si="24"/>
        <v/>
      </c>
      <c r="E237" s="150"/>
      <c r="F237" s="191" t="str">
        <f t="shared" si="25"/>
        <v/>
      </c>
      <c r="G237" s="185"/>
      <c r="H237" s="185"/>
      <c r="I237" s="185"/>
      <c r="K237" s="141" t="str">
        <f t="shared" si="26"/>
        <v/>
      </c>
      <c r="L237" s="141" t="str">
        <f t="shared" si="27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23"/>
        <v/>
      </c>
      <c r="D238" s="138" t="str">
        <f t="shared" si="24"/>
        <v/>
      </c>
      <c r="E238" s="150"/>
      <c r="F238" s="191" t="str">
        <f t="shared" si="25"/>
        <v/>
      </c>
      <c r="G238" s="185"/>
      <c r="H238" s="185"/>
      <c r="I238" s="185"/>
      <c r="K238" s="141" t="str">
        <f t="shared" si="26"/>
        <v/>
      </c>
      <c r="L238" s="141" t="str">
        <f t="shared" si="27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23"/>
        <v/>
      </c>
      <c r="D239" s="138" t="str">
        <f t="shared" si="24"/>
        <v/>
      </c>
      <c r="E239" s="150"/>
      <c r="F239" s="191" t="str">
        <f t="shared" si="25"/>
        <v/>
      </c>
      <c r="G239" s="185"/>
      <c r="H239" s="185"/>
      <c r="I239" s="185"/>
      <c r="K239" s="141" t="str">
        <f t="shared" si="26"/>
        <v/>
      </c>
      <c r="L239" s="141" t="str">
        <f t="shared" si="27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23"/>
        <v/>
      </c>
      <c r="D240" s="138" t="str">
        <f t="shared" si="24"/>
        <v/>
      </c>
      <c r="E240" s="150"/>
      <c r="F240" s="191" t="str">
        <f t="shared" si="25"/>
        <v/>
      </c>
      <c r="G240" s="185"/>
      <c r="H240" s="185"/>
      <c r="I240" s="185"/>
      <c r="K240" s="141" t="str">
        <f t="shared" si="26"/>
        <v/>
      </c>
      <c r="L240" s="141" t="str">
        <f t="shared" si="27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23"/>
        <v/>
      </c>
      <c r="D241" s="138" t="str">
        <f t="shared" si="24"/>
        <v/>
      </c>
      <c r="E241" s="150"/>
      <c r="F241" s="191" t="str">
        <f t="shared" si="25"/>
        <v/>
      </c>
      <c r="G241" s="185"/>
      <c r="H241" s="185"/>
      <c r="I241" s="185"/>
      <c r="K241" s="141" t="str">
        <f t="shared" si="26"/>
        <v/>
      </c>
      <c r="L241" s="141" t="str">
        <f t="shared" si="27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23"/>
        <v/>
      </c>
      <c r="D242" s="138" t="str">
        <f t="shared" si="24"/>
        <v/>
      </c>
      <c r="E242" s="150"/>
      <c r="F242" s="191" t="str">
        <f t="shared" si="25"/>
        <v/>
      </c>
      <c r="G242" s="185"/>
      <c r="H242" s="185"/>
      <c r="I242" s="185"/>
      <c r="K242" s="141" t="str">
        <f t="shared" si="26"/>
        <v/>
      </c>
      <c r="L242" s="141" t="str">
        <f t="shared" si="27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23"/>
        <v/>
      </c>
      <c r="D243" s="138" t="str">
        <f t="shared" si="24"/>
        <v/>
      </c>
      <c r="E243" s="150"/>
      <c r="F243" s="191" t="str">
        <f t="shared" si="25"/>
        <v/>
      </c>
      <c r="G243" s="185"/>
      <c r="H243" s="185"/>
      <c r="I243" s="185"/>
      <c r="K243" s="141" t="str">
        <f t="shared" si="26"/>
        <v/>
      </c>
      <c r="L243" s="141" t="str">
        <f t="shared" si="27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23"/>
        <v/>
      </c>
      <c r="D244" s="138" t="str">
        <f t="shared" si="24"/>
        <v/>
      </c>
      <c r="E244" s="150"/>
      <c r="F244" s="191" t="str">
        <f t="shared" si="25"/>
        <v/>
      </c>
      <c r="G244" s="185"/>
      <c r="H244" s="185"/>
      <c r="I244" s="185"/>
      <c r="K244" s="141" t="str">
        <f t="shared" si="26"/>
        <v/>
      </c>
      <c r="L244" s="141" t="str">
        <f t="shared" si="27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23"/>
        <v/>
      </c>
      <c r="D245" s="138" t="str">
        <f t="shared" si="24"/>
        <v/>
      </c>
      <c r="E245" s="150"/>
      <c r="F245" s="191" t="str">
        <f t="shared" si="25"/>
        <v/>
      </c>
      <c r="G245" s="185"/>
      <c r="H245" s="185"/>
      <c r="I245" s="185"/>
      <c r="K245" s="141" t="str">
        <f t="shared" si="26"/>
        <v/>
      </c>
      <c r="L245" s="141" t="str">
        <f t="shared" si="27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23"/>
        <v/>
      </c>
      <c r="D246" s="138" t="str">
        <f t="shared" si="24"/>
        <v/>
      </c>
      <c r="E246" s="150"/>
      <c r="F246" s="191" t="str">
        <f t="shared" si="25"/>
        <v/>
      </c>
      <c r="G246" s="185"/>
      <c r="H246" s="185"/>
      <c r="I246" s="185"/>
      <c r="K246" s="141" t="str">
        <f t="shared" si="26"/>
        <v/>
      </c>
      <c r="L246" s="141" t="str">
        <f t="shared" si="27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23"/>
        <v/>
      </c>
      <c r="D247" s="138" t="str">
        <f t="shared" si="24"/>
        <v/>
      </c>
      <c r="E247" s="150"/>
      <c r="F247" s="191" t="str">
        <f t="shared" si="25"/>
        <v/>
      </c>
      <c r="G247" s="185"/>
      <c r="H247" s="185"/>
      <c r="I247" s="185"/>
      <c r="K247" s="141" t="str">
        <f t="shared" si="26"/>
        <v/>
      </c>
      <c r="L247" s="141" t="str">
        <f t="shared" si="27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23"/>
        <v/>
      </c>
      <c r="D248" s="138" t="str">
        <f t="shared" si="24"/>
        <v/>
      </c>
      <c r="E248" s="150"/>
      <c r="F248" s="191" t="str">
        <f t="shared" si="25"/>
        <v/>
      </c>
      <c r="G248" s="185"/>
      <c r="H248" s="185"/>
      <c r="I248" s="185"/>
      <c r="K248" s="141" t="str">
        <f t="shared" si="26"/>
        <v/>
      </c>
      <c r="L248" s="141" t="str">
        <f t="shared" si="27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23"/>
        <v/>
      </c>
      <c r="D249" s="138" t="str">
        <f t="shared" si="24"/>
        <v/>
      </c>
      <c r="E249" s="150"/>
      <c r="F249" s="191" t="str">
        <f t="shared" si="25"/>
        <v/>
      </c>
      <c r="G249" s="185"/>
      <c r="H249" s="185"/>
      <c r="I249" s="185"/>
      <c r="K249" s="141" t="str">
        <f t="shared" si="26"/>
        <v/>
      </c>
      <c r="L249" s="141" t="str">
        <f t="shared" si="27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23"/>
        <v/>
      </c>
      <c r="D250" s="138" t="str">
        <f t="shared" si="24"/>
        <v/>
      </c>
      <c r="E250" s="150"/>
      <c r="F250" s="191" t="str">
        <f t="shared" si="25"/>
        <v/>
      </c>
      <c r="G250" s="185"/>
      <c r="H250" s="185"/>
      <c r="I250" s="185"/>
      <c r="K250" s="141" t="str">
        <f t="shared" si="26"/>
        <v/>
      </c>
      <c r="L250" s="141" t="str">
        <f t="shared" si="27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23"/>
        <v/>
      </c>
      <c r="D251" s="138" t="str">
        <f t="shared" si="24"/>
        <v/>
      </c>
      <c r="E251" s="150"/>
      <c r="F251" s="191" t="str">
        <f t="shared" si="25"/>
        <v/>
      </c>
      <c r="G251" s="185"/>
      <c r="H251" s="185"/>
      <c r="I251" s="185"/>
      <c r="K251" s="141" t="str">
        <f t="shared" si="26"/>
        <v/>
      </c>
      <c r="L251" s="141" t="str">
        <f t="shared" si="27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23"/>
        <v/>
      </c>
      <c r="D252" s="138" t="str">
        <f t="shared" si="24"/>
        <v/>
      </c>
      <c r="E252" s="150"/>
      <c r="F252" s="191" t="str">
        <f t="shared" si="25"/>
        <v/>
      </c>
      <c r="G252" s="185"/>
      <c r="H252" s="185"/>
      <c r="I252" s="185"/>
      <c r="K252" s="141" t="str">
        <f t="shared" si="26"/>
        <v/>
      </c>
      <c r="L252" s="141" t="str">
        <f t="shared" si="27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23"/>
        <v/>
      </c>
      <c r="D253" s="138" t="str">
        <f t="shared" si="24"/>
        <v/>
      </c>
      <c r="E253" s="150"/>
      <c r="F253" s="191" t="str">
        <f t="shared" si="25"/>
        <v/>
      </c>
      <c r="G253" s="185"/>
      <c r="H253" s="185"/>
      <c r="I253" s="185"/>
      <c r="K253" s="141" t="str">
        <f t="shared" si="26"/>
        <v/>
      </c>
      <c r="L253" s="141" t="str">
        <f t="shared" si="27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23"/>
        <v/>
      </c>
      <c r="D254" s="138" t="str">
        <f t="shared" si="24"/>
        <v/>
      </c>
      <c r="E254" s="150"/>
      <c r="F254" s="191" t="str">
        <f t="shared" si="25"/>
        <v/>
      </c>
      <c r="G254" s="185"/>
      <c r="H254" s="185"/>
      <c r="I254" s="185"/>
      <c r="K254" s="141" t="str">
        <f t="shared" si="26"/>
        <v/>
      </c>
      <c r="L254" s="141" t="str">
        <f t="shared" si="27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23"/>
        <v/>
      </c>
      <c r="D255" s="138" t="str">
        <f t="shared" si="24"/>
        <v/>
      </c>
      <c r="E255" s="150"/>
      <c r="F255" s="191" t="str">
        <f t="shared" si="25"/>
        <v/>
      </c>
      <c r="G255" s="185"/>
      <c r="H255" s="185"/>
      <c r="I255" s="185"/>
      <c r="K255" s="141" t="str">
        <f t="shared" si="26"/>
        <v/>
      </c>
      <c r="L255" s="141" t="str">
        <f t="shared" si="27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23"/>
        <v/>
      </c>
      <c r="D256" s="138" t="str">
        <f t="shared" si="24"/>
        <v/>
      </c>
      <c r="E256" s="150"/>
      <c r="F256" s="191" t="str">
        <f t="shared" si="25"/>
        <v/>
      </c>
      <c r="G256" s="185"/>
      <c r="H256" s="185"/>
      <c r="I256" s="185"/>
      <c r="K256" s="141" t="str">
        <f t="shared" si="26"/>
        <v/>
      </c>
      <c r="L256" s="141" t="str">
        <f t="shared" si="27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23"/>
        <v/>
      </c>
      <c r="D257" s="138" t="str">
        <f t="shared" si="24"/>
        <v/>
      </c>
      <c r="E257" s="150"/>
      <c r="F257" s="191" t="str">
        <f t="shared" si="25"/>
        <v/>
      </c>
      <c r="G257" s="185"/>
      <c r="H257" s="185"/>
      <c r="I257" s="185"/>
      <c r="K257" s="141" t="str">
        <f t="shared" si="26"/>
        <v/>
      </c>
      <c r="L257" s="141" t="str">
        <f t="shared" si="27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23"/>
        <v/>
      </c>
      <c r="D258" s="138" t="str">
        <f t="shared" si="24"/>
        <v/>
      </c>
      <c r="E258" s="150"/>
      <c r="F258" s="191" t="str">
        <f t="shared" si="25"/>
        <v/>
      </c>
      <c r="G258" s="185"/>
      <c r="H258" s="185"/>
      <c r="I258" s="185"/>
      <c r="K258" s="141" t="str">
        <f t="shared" si="26"/>
        <v/>
      </c>
      <c r="L258" s="141" t="str">
        <f t="shared" si="27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23"/>
        <v/>
      </c>
      <c r="D259" s="138" t="str">
        <f t="shared" si="24"/>
        <v/>
      </c>
      <c r="E259" s="150"/>
      <c r="F259" s="191" t="str">
        <f t="shared" si="25"/>
        <v/>
      </c>
      <c r="G259" s="185"/>
      <c r="H259" s="185"/>
      <c r="I259" s="185"/>
      <c r="K259" s="141" t="str">
        <f t="shared" si="26"/>
        <v/>
      </c>
      <c r="L259" s="141" t="str">
        <f t="shared" si="27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8">IFERROR(VLOOKUP(E260,$Q$6:$T$200,3,FALSE),"")</f>
        <v/>
      </c>
      <c r="D260" s="138" t="str">
        <f t="shared" ref="D260:D323" si="29">IFERROR(VLOOKUP(E260,$Q$6:$T$200,4,FALSE),"")</f>
        <v/>
      </c>
      <c r="E260" s="150"/>
      <c r="F260" s="191" t="str">
        <f t="shared" ref="F260:F323" si="30">IFERROR(VLOOKUP(E260,$Q$6:$T$200,2,FALSE),"")</f>
        <v/>
      </c>
      <c r="G260" s="185"/>
      <c r="H260" s="185"/>
      <c r="I260" s="185"/>
      <c r="K260" s="141" t="str">
        <f t="shared" ref="K260:K323" si="31">LEFT(E260,3)</f>
        <v/>
      </c>
      <c r="L260" s="141" t="str">
        <f t="shared" ref="L260:L323" si="32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8"/>
        <v/>
      </c>
      <c r="D261" s="138" t="str">
        <f t="shared" si="29"/>
        <v/>
      </c>
      <c r="E261" s="150"/>
      <c r="F261" s="191" t="str">
        <f t="shared" si="30"/>
        <v/>
      </c>
      <c r="G261" s="185"/>
      <c r="H261" s="185"/>
      <c r="I261" s="185"/>
      <c r="K261" s="141" t="str">
        <f t="shared" si="31"/>
        <v/>
      </c>
      <c r="L261" s="141" t="str">
        <f t="shared" si="32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8"/>
        <v/>
      </c>
      <c r="D262" s="138" t="str">
        <f t="shared" si="29"/>
        <v/>
      </c>
      <c r="E262" s="150"/>
      <c r="F262" s="191" t="str">
        <f t="shared" si="30"/>
        <v/>
      </c>
      <c r="G262" s="185"/>
      <c r="H262" s="185"/>
      <c r="I262" s="185"/>
      <c r="K262" s="141" t="str">
        <f t="shared" si="31"/>
        <v/>
      </c>
      <c r="L262" s="141" t="str">
        <f t="shared" si="32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8"/>
        <v/>
      </c>
      <c r="D263" s="138" t="str">
        <f t="shared" si="29"/>
        <v/>
      </c>
      <c r="E263" s="150"/>
      <c r="F263" s="191" t="str">
        <f t="shared" si="30"/>
        <v/>
      </c>
      <c r="G263" s="185"/>
      <c r="H263" s="185"/>
      <c r="I263" s="185"/>
      <c r="K263" s="141" t="str">
        <f t="shared" si="31"/>
        <v/>
      </c>
      <c r="L263" s="141" t="str">
        <f t="shared" si="32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8"/>
        <v/>
      </c>
      <c r="D264" s="138" t="str">
        <f t="shared" si="29"/>
        <v/>
      </c>
      <c r="E264" s="150"/>
      <c r="F264" s="191" t="str">
        <f t="shared" si="30"/>
        <v/>
      </c>
      <c r="G264" s="185"/>
      <c r="H264" s="185"/>
      <c r="I264" s="185"/>
      <c r="K264" s="141" t="str">
        <f t="shared" si="31"/>
        <v/>
      </c>
      <c r="L264" s="141" t="str">
        <f t="shared" si="32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8"/>
        <v/>
      </c>
      <c r="D265" s="138" t="str">
        <f t="shared" si="29"/>
        <v/>
      </c>
      <c r="E265" s="150"/>
      <c r="F265" s="191" t="str">
        <f t="shared" si="30"/>
        <v/>
      </c>
      <c r="G265" s="185"/>
      <c r="H265" s="185"/>
      <c r="I265" s="185"/>
      <c r="K265" s="141" t="str">
        <f t="shared" si="31"/>
        <v/>
      </c>
      <c r="L265" s="141" t="str">
        <f t="shared" si="32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8"/>
        <v/>
      </c>
      <c r="D266" s="138" t="str">
        <f t="shared" si="29"/>
        <v/>
      </c>
      <c r="E266" s="150"/>
      <c r="F266" s="191" t="str">
        <f t="shared" si="30"/>
        <v/>
      </c>
      <c r="G266" s="185"/>
      <c r="H266" s="185"/>
      <c r="I266" s="185"/>
      <c r="K266" s="141" t="str">
        <f t="shared" si="31"/>
        <v/>
      </c>
      <c r="L266" s="141" t="str">
        <f t="shared" si="32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8"/>
        <v/>
      </c>
      <c r="D267" s="138" t="str">
        <f t="shared" si="29"/>
        <v/>
      </c>
      <c r="E267" s="150"/>
      <c r="F267" s="191" t="str">
        <f t="shared" si="30"/>
        <v/>
      </c>
      <c r="G267" s="185"/>
      <c r="H267" s="185"/>
      <c r="I267" s="185"/>
      <c r="K267" s="141" t="str">
        <f t="shared" si="31"/>
        <v/>
      </c>
      <c r="L267" s="141" t="str">
        <f t="shared" si="32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8"/>
        <v/>
      </c>
      <c r="D268" s="138" t="str">
        <f t="shared" si="29"/>
        <v/>
      </c>
      <c r="E268" s="150"/>
      <c r="F268" s="191" t="str">
        <f t="shared" si="30"/>
        <v/>
      </c>
      <c r="G268" s="185"/>
      <c r="H268" s="185"/>
      <c r="I268" s="185"/>
      <c r="K268" s="141" t="str">
        <f t="shared" si="31"/>
        <v/>
      </c>
      <c r="L268" s="141" t="str">
        <f t="shared" si="32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8"/>
        <v/>
      </c>
      <c r="D269" s="138" t="str">
        <f t="shared" si="29"/>
        <v/>
      </c>
      <c r="E269" s="150"/>
      <c r="F269" s="191" t="str">
        <f t="shared" si="30"/>
        <v/>
      </c>
      <c r="G269" s="185"/>
      <c r="H269" s="185"/>
      <c r="I269" s="185"/>
      <c r="K269" s="141" t="str">
        <f t="shared" si="31"/>
        <v/>
      </c>
      <c r="L269" s="141" t="str">
        <f t="shared" si="32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8"/>
        <v/>
      </c>
      <c r="D270" s="138" t="str">
        <f t="shared" si="29"/>
        <v/>
      </c>
      <c r="E270" s="150"/>
      <c r="F270" s="191" t="str">
        <f t="shared" si="30"/>
        <v/>
      </c>
      <c r="G270" s="185"/>
      <c r="H270" s="185"/>
      <c r="I270" s="185"/>
      <c r="K270" s="141" t="str">
        <f t="shared" si="31"/>
        <v/>
      </c>
      <c r="L270" s="141" t="str">
        <f t="shared" si="32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8"/>
        <v/>
      </c>
      <c r="D271" s="138" t="str">
        <f t="shared" si="29"/>
        <v/>
      </c>
      <c r="E271" s="150"/>
      <c r="F271" s="191" t="str">
        <f t="shared" si="30"/>
        <v/>
      </c>
      <c r="G271" s="185"/>
      <c r="H271" s="185"/>
      <c r="I271" s="185"/>
      <c r="K271" s="141" t="str">
        <f t="shared" si="31"/>
        <v/>
      </c>
      <c r="L271" s="141" t="str">
        <f t="shared" si="32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8"/>
        <v/>
      </c>
      <c r="D272" s="138" t="str">
        <f t="shared" si="29"/>
        <v/>
      </c>
      <c r="E272" s="150"/>
      <c r="F272" s="191" t="str">
        <f t="shared" si="30"/>
        <v/>
      </c>
      <c r="G272" s="185"/>
      <c r="H272" s="185"/>
      <c r="I272" s="185"/>
      <c r="K272" s="141" t="str">
        <f t="shared" si="31"/>
        <v/>
      </c>
      <c r="L272" s="141" t="str">
        <f t="shared" si="32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8"/>
        <v/>
      </c>
      <c r="D273" s="138" t="str">
        <f t="shared" si="29"/>
        <v/>
      </c>
      <c r="E273" s="150"/>
      <c r="F273" s="191" t="str">
        <f t="shared" si="30"/>
        <v/>
      </c>
      <c r="G273" s="185"/>
      <c r="H273" s="185"/>
      <c r="I273" s="185"/>
      <c r="K273" s="141" t="str">
        <f t="shared" si="31"/>
        <v/>
      </c>
      <c r="L273" s="141" t="str">
        <f t="shared" si="32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8"/>
        <v/>
      </c>
      <c r="D274" s="138" t="str">
        <f t="shared" si="29"/>
        <v/>
      </c>
      <c r="E274" s="150"/>
      <c r="F274" s="191" t="str">
        <f t="shared" si="30"/>
        <v/>
      </c>
      <c r="G274" s="185"/>
      <c r="H274" s="185"/>
      <c r="I274" s="185"/>
      <c r="K274" s="141" t="str">
        <f t="shared" si="31"/>
        <v/>
      </c>
      <c r="L274" s="141" t="str">
        <f t="shared" si="32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8"/>
        <v/>
      </c>
      <c r="D275" s="138" t="str">
        <f t="shared" si="29"/>
        <v/>
      </c>
      <c r="E275" s="150"/>
      <c r="F275" s="191" t="str">
        <f t="shared" si="30"/>
        <v/>
      </c>
      <c r="G275" s="185"/>
      <c r="H275" s="185"/>
      <c r="I275" s="185"/>
      <c r="K275" s="141" t="str">
        <f t="shared" si="31"/>
        <v/>
      </c>
      <c r="L275" s="141" t="str">
        <f t="shared" si="32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8"/>
        <v/>
      </c>
      <c r="D276" s="138" t="str">
        <f t="shared" si="29"/>
        <v/>
      </c>
      <c r="E276" s="150"/>
      <c r="F276" s="191" t="str">
        <f t="shared" si="30"/>
        <v/>
      </c>
      <c r="G276" s="185"/>
      <c r="H276" s="185"/>
      <c r="I276" s="185"/>
      <c r="K276" s="141" t="str">
        <f t="shared" si="31"/>
        <v/>
      </c>
      <c r="L276" s="141" t="str">
        <f t="shared" si="32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8"/>
        <v/>
      </c>
      <c r="D277" s="138" t="str">
        <f t="shared" si="29"/>
        <v/>
      </c>
      <c r="E277" s="150"/>
      <c r="F277" s="191" t="str">
        <f t="shared" si="30"/>
        <v/>
      </c>
      <c r="G277" s="185"/>
      <c r="H277" s="185"/>
      <c r="I277" s="185"/>
      <c r="K277" s="141" t="str">
        <f t="shared" si="31"/>
        <v/>
      </c>
      <c r="L277" s="141" t="str">
        <f t="shared" si="32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8"/>
        <v/>
      </c>
      <c r="D278" s="138" t="str">
        <f t="shared" si="29"/>
        <v/>
      </c>
      <c r="E278" s="150"/>
      <c r="F278" s="191" t="str">
        <f t="shared" si="30"/>
        <v/>
      </c>
      <c r="G278" s="185"/>
      <c r="H278" s="185"/>
      <c r="I278" s="185"/>
      <c r="K278" s="141" t="str">
        <f t="shared" si="31"/>
        <v/>
      </c>
      <c r="L278" s="141" t="str">
        <f t="shared" si="32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8"/>
        <v/>
      </c>
      <c r="D279" s="138" t="str">
        <f t="shared" si="29"/>
        <v/>
      </c>
      <c r="E279" s="150"/>
      <c r="F279" s="191" t="str">
        <f t="shared" si="30"/>
        <v/>
      </c>
      <c r="G279" s="185"/>
      <c r="H279" s="185"/>
      <c r="I279" s="185"/>
      <c r="K279" s="141" t="str">
        <f t="shared" si="31"/>
        <v/>
      </c>
      <c r="L279" s="141" t="str">
        <f t="shared" si="32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8"/>
        <v/>
      </c>
      <c r="D280" s="138" t="str">
        <f t="shared" si="29"/>
        <v/>
      </c>
      <c r="E280" s="150"/>
      <c r="F280" s="191" t="str">
        <f t="shared" si="30"/>
        <v/>
      </c>
      <c r="G280" s="185"/>
      <c r="H280" s="185"/>
      <c r="I280" s="185"/>
      <c r="K280" s="141" t="str">
        <f t="shared" si="31"/>
        <v/>
      </c>
      <c r="L280" s="141" t="str">
        <f t="shared" si="32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8"/>
        <v/>
      </c>
      <c r="D281" s="138" t="str">
        <f t="shared" si="29"/>
        <v/>
      </c>
      <c r="E281" s="150"/>
      <c r="F281" s="191" t="str">
        <f t="shared" si="30"/>
        <v/>
      </c>
      <c r="G281" s="185"/>
      <c r="H281" s="185"/>
      <c r="I281" s="185"/>
      <c r="K281" s="141" t="str">
        <f t="shared" si="31"/>
        <v/>
      </c>
      <c r="L281" s="141" t="str">
        <f t="shared" si="32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8"/>
        <v/>
      </c>
      <c r="D282" s="138" t="str">
        <f t="shared" si="29"/>
        <v/>
      </c>
      <c r="E282" s="150"/>
      <c r="F282" s="191" t="str">
        <f t="shared" si="30"/>
        <v/>
      </c>
      <c r="G282" s="185"/>
      <c r="H282" s="185"/>
      <c r="I282" s="185"/>
      <c r="K282" s="141" t="str">
        <f t="shared" si="31"/>
        <v/>
      </c>
      <c r="L282" s="141" t="str">
        <f t="shared" si="32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8"/>
        <v/>
      </c>
      <c r="D283" s="138" t="str">
        <f t="shared" si="29"/>
        <v/>
      </c>
      <c r="E283" s="150"/>
      <c r="F283" s="191" t="str">
        <f t="shared" si="30"/>
        <v/>
      </c>
      <c r="G283" s="185"/>
      <c r="H283" s="185"/>
      <c r="I283" s="185"/>
      <c r="K283" s="141" t="str">
        <f t="shared" si="31"/>
        <v/>
      </c>
      <c r="L283" s="141" t="str">
        <f t="shared" si="32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8"/>
        <v/>
      </c>
      <c r="D284" s="138" t="str">
        <f t="shared" si="29"/>
        <v/>
      </c>
      <c r="E284" s="150"/>
      <c r="F284" s="191" t="str">
        <f t="shared" si="30"/>
        <v/>
      </c>
      <c r="G284" s="185"/>
      <c r="H284" s="185"/>
      <c r="I284" s="185"/>
      <c r="K284" s="141" t="str">
        <f t="shared" si="31"/>
        <v/>
      </c>
      <c r="L284" s="141" t="str">
        <f t="shared" si="32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8"/>
        <v/>
      </c>
      <c r="D285" s="138" t="str">
        <f t="shared" si="29"/>
        <v/>
      </c>
      <c r="E285" s="150"/>
      <c r="F285" s="191" t="str">
        <f t="shared" si="30"/>
        <v/>
      </c>
      <c r="G285" s="185"/>
      <c r="H285" s="185"/>
      <c r="I285" s="185"/>
      <c r="K285" s="141" t="str">
        <f t="shared" si="31"/>
        <v/>
      </c>
      <c r="L285" s="141" t="str">
        <f t="shared" si="32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8"/>
        <v/>
      </c>
      <c r="D286" s="138" t="str">
        <f t="shared" si="29"/>
        <v/>
      </c>
      <c r="E286" s="150"/>
      <c r="F286" s="191" t="str">
        <f t="shared" si="30"/>
        <v/>
      </c>
      <c r="G286" s="185"/>
      <c r="H286" s="185"/>
      <c r="I286" s="185"/>
      <c r="K286" s="141" t="str">
        <f t="shared" si="31"/>
        <v/>
      </c>
      <c r="L286" s="141" t="str">
        <f t="shared" si="32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8"/>
        <v/>
      </c>
      <c r="D287" s="138" t="str">
        <f t="shared" si="29"/>
        <v/>
      </c>
      <c r="E287" s="150"/>
      <c r="F287" s="191" t="str">
        <f t="shared" si="30"/>
        <v/>
      </c>
      <c r="G287" s="185"/>
      <c r="H287" s="185"/>
      <c r="I287" s="185"/>
      <c r="K287" s="141" t="str">
        <f t="shared" si="31"/>
        <v/>
      </c>
      <c r="L287" s="141" t="str">
        <f t="shared" si="32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8"/>
        <v/>
      </c>
      <c r="D288" s="138" t="str">
        <f t="shared" si="29"/>
        <v/>
      </c>
      <c r="E288" s="150"/>
      <c r="F288" s="191" t="str">
        <f t="shared" si="30"/>
        <v/>
      </c>
      <c r="G288" s="185"/>
      <c r="H288" s="185"/>
      <c r="I288" s="185"/>
      <c r="K288" s="141" t="str">
        <f t="shared" si="31"/>
        <v/>
      </c>
      <c r="L288" s="141" t="str">
        <f t="shared" si="32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8"/>
        <v/>
      </c>
      <c r="D289" s="138" t="str">
        <f t="shared" si="29"/>
        <v/>
      </c>
      <c r="E289" s="150"/>
      <c r="F289" s="191" t="str">
        <f t="shared" si="30"/>
        <v/>
      </c>
      <c r="G289" s="185"/>
      <c r="H289" s="185"/>
      <c r="I289" s="185"/>
      <c r="K289" s="141" t="str">
        <f t="shared" si="31"/>
        <v/>
      </c>
      <c r="L289" s="141" t="str">
        <f t="shared" si="32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8"/>
        <v/>
      </c>
      <c r="D290" s="138" t="str">
        <f t="shared" si="29"/>
        <v/>
      </c>
      <c r="E290" s="150"/>
      <c r="F290" s="191" t="str">
        <f t="shared" si="30"/>
        <v/>
      </c>
      <c r="G290" s="185"/>
      <c r="H290" s="185"/>
      <c r="I290" s="185"/>
      <c r="K290" s="141" t="str">
        <f t="shared" si="31"/>
        <v/>
      </c>
      <c r="L290" s="141" t="str">
        <f t="shared" si="32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8"/>
        <v/>
      </c>
      <c r="D291" s="138" t="str">
        <f t="shared" si="29"/>
        <v/>
      </c>
      <c r="E291" s="150"/>
      <c r="F291" s="191" t="str">
        <f t="shared" si="30"/>
        <v/>
      </c>
      <c r="G291" s="185"/>
      <c r="H291" s="185"/>
      <c r="I291" s="185"/>
      <c r="K291" s="141" t="str">
        <f t="shared" si="31"/>
        <v/>
      </c>
      <c r="L291" s="141" t="str">
        <f t="shared" si="32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8"/>
        <v/>
      </c>
      <c r="D292" s="138" t="str">
        <f t="shared" si="29"/>
        <v/>
      </c>
      <c r="E292" s="150"/>
      <c r="F292" s="191" t="str">
        <f t="shared" si="30"/>
        <v/>
      </c>
      <c r="G292" s="185"/>
      <c r="H292" s="185"/>
      <c r="I292" s="185"/>
      <c r="K292" s="141" t="str">
        <f t="shared" si="31"/>
        <v/>
      </c>
      <c r="L292" s="141" t="str">
        <f t="shared" si="32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8"/>
        <v/>
      </c>
      <c r="D293" s="138" t="str">
        <f t="shared" si="29"/>
        <v/>
      </c>
      <c r="E293" s="150"/>
      <c r="F293" s="191" t="str">
        <f t="shared" si="30"/>
        <v/>
      </c>
      <c r="G293" s="185"/>
      <c r="H293" s="185"/>
      <c r="I293" s="185"/>
      <c r="K293" s="141" t="str">
        <f t="shared" si="31"/>
        <v/>
      </c>
      <c r="L293" s="141" t="str">
        <f t="shared" si="32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8"/>
        <v/>
      </c>
      <c r="D294" s="138" t="str">
        <f t="shared" si="29"/>
        <v/>
      </c>
      <c r="E294" s="150"/>
      <c r="F294" s="191" t="str">
        <f t="shared" si="30"/>
        <v/>
      </c>
      <c r="G294" s="185"/>
      <c r="H294" s="185"/>
      <c r="I294" s="185"/>
      <c r="K294" s="141" t="str">
        <f t="shared" si="31"/>
        <v/>
      </c>
      <c r="L294" s="141" t="str">
        <f t="shared" si="32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8"/>
        <v/>
      </c>
      <c r="D295" s="138" t="str">
        <f t="shared" si="29"/>
        <v/>
      </c>
      <c r="E295" s="150"/>
      <c r="F295" s="191" t="str">
        <f t="shared" si="30"/>
        <v/>
      </c>
      <c r="G295" s="185"/>
      <c r="H295" s="185"/>
      <c r="I295" s="185"/>
      <c r="K295" s="141" t="str">
        <f t="shared" si="31"/>
        <v/>
      </c>
      <c r="L295" s="141" t="str">
        <f t="shared" si="32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8"/>
        <v/>
      </c>
      <c r="D296" s="138" t="str">
        <f t="shared" si="29"/>
        <v/>
      </c>
      <c r="E296" s="150"/>
      <c r="F296" s="191" t="str">
        <f t="shared" si="30"/>
        <v/>
      </c>
      <c r="G296" s="185"/>
      <c r="H296" s="185"/>
      <c r="I296" s="185"/>
      <c r="K296" s="141" t="str">
        <f t="shared" si="31"/>
        <v/>
      </c>
      <c r="L296" s="141" t="str">
        <f t="shared" si="32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8"/>
        <v/>
      </c>
      <c r="D297" s="138" t="str">
        <f t="shared" si="29"/>
        <v/>
      </c>
      <c r="E297" s="150"/>
      <c r="F297" s="191" t="str">
        <f t="shared" si="30"/>
        <v/>
      </c>
      <c r="G297" s="185"/>
      <c r="H297" s="185"/>
      <c r="I297" s="185"/>
      <c r="K297" s="141" t="str">
        <f t="shared" si="31"/>
        <v/>
      </c>
      <c r="L297" s="141" t="str">
        <f t="shared" si="32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8"/>
        <v/>
      </c>
      <c r="D298" s="138" t="str">
        <f t="shared" si="29"/>
        <v/>
      </c>
      <c r="E298" s="150"/>
      <c r="F298" s="191" t="str">
        <f t="shared" si="30"/>
        <v/>
      </c>
      <c r="G298" s="185"/>
      <c r="H298" s="185"/>
      <c r="I298" s="185"/>
      <c r="K298" s="141" t="str">
        <f t="shared" si="31"/>
        <v/>
      </c>
      <c r="L298" s="141" t="str">
        <f t="shared" si="32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8"/>
        <v/>
      </c>
      <c r="D299" s="138" t="str">
        <f t="shared" si="29"/>
        <v/>
      </c>
      <c r="E299" s="150"/>
      <c r="F299" s="191" t="str">
        <f t="shared" si="30"/>
        <v/>
      </c>
      <c r="G299" s="185"/>
      <c r="H299" s="185"/>
      <c r="I299" s="185"/>
      <c r="K299" s="141" t="str">
        <f t="shared" si="31"/>
        <v/>
      </c>
      <c r="L299" s="141" t="str">
        <f t="shared" si="32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8"/>
        <v/>
      </c>
      <c r="D300" s="138" t="str">
        <f t="shared" si="29"/>
        <v/>
      </c>
      <c r="E300" s="150"/>
      <c r="F300" s="191" t="str">
        <f t="shared" si="30"/>
        <v/>
      </c>
      <c r="G300" s="185"/>
      <c r="H300" s="185"/>
      <c r="I300" s="185"/>
      <c r="K300" s="141" t="str">
        <f t="shared" si="31"/>
        <v/>
      </c>
      <c r="L300" s="141" t="str">
        <f t="shared" si="32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8"/>
        <v/>
      </c>
      <c r="D301" s="138" t="str">
        <f t="shared" si="29"/>
        <v/>
      </c>
      <c r="E301" s="150"/>
      <c r="F301" s="191" t="str">
        <f t="shared" si="30"/>
        <v/>
      </c>
      <c r="G301" s="185"/>
      <c r="H301" s="185"/>
      <c r="I301" s="185"/>
      <c r="K301" s="141" t="str">
        <f t="shared" si="31"/>
        <v/>
      </c>
      <c r="L301" s="141" t="str">
        <f t="shared" si="32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8"/>
        <v/>
      </c>
      <c r="D302" s="138" t="str">
        <f t="shared" si="29"/>
        <v/>
      </c>
      <c r="E302" s="150"/>
      <c r="F302" s="191" t="str">
        <f t="shared" si="30"/>
        <v/>
      </c>
      <c r="G302" s="185"/>
      <c r="H302" s="185"/>
      <c r="I302" s="185"/>
      <c r="K302" s="141" t="str">
        <f t="shared" si="31"/>
        <v/>
      </c>
      <c r="L302" s="141" t="str">
        <f t="shared" si="32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8"/>
        <v/>
      </c>
      <c r="D303" s="138" t="str">
        <f t="shared" si="29"/>
        <v/>
      </c>
      <c r="E303" s="150"/>
      <c r="F303" s="191" t="str">
        <f t="shared" si="30"/>
        <v/>
      </c>
      <c r="G303" s="185"/>
      <c r="H303" s="185"/>
      <c r="I303" s="185"/>
      <c r="K303" s="141" t="str">
        <f t="shared" si="31"/>
        <v/>
      </c>
      <c r="L303" s="141" t="str">
        <f t="shared" si="32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8"/>
        <v/>
      </c>
      <c r="D304" s="138" t="str">
        <f t="shared" si="29"/>
        <v/>
      </c>
      <c r="E304" s="150"/>
      <c r="F304" s="191" t="str">
        <f t="shared" si="30"/>
        <v/>
      </c>
      <c r="G304" s="185"/>
      <c r="H304" s="185"/>
      <c r="I304" s="185"/>
      <c r="K304" s="141" t="str">
        <f t="shared" si="31"/>
        <v/>
      </c>
      <c r="L304" s="141" t="str">
        <f t="shared" si="32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8"/>
        <v/>
      </c>
      <c r="D305" s="138" t="str">
        <f t="shared" si="29"/>
        <v/>
      </c>
      <c r="E305" s="150"/>
      <c r="F305" s="191" t="str">
        <f t="shared" si="30"/>
        <v/>
      </c>
      <c r="G305" s="185"/>
      <c r="H305" s="185"/>
      <c r="I305" s="185"/>
      <c r="K305" s="141" t="str">
        <f t="shared" si="31"/>
        <v/>
      </c>
      <c r="L305" s="141" t="str">
        <f t="shared" si="32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8"/>
        <v/>
      </c>
      <c r="D306" s="138" t="str">
        <f t="shared" si="29"/>
        <v/>
      </c>
      <c r="E306" s="150"/>
      <c r="F306" s="191" t="str">
        <f t="shared" si="30"/>
        <v/>
      </c>
      <c r="G306" s="185"/>
      <c r="H306" s="185"/>
      <c r="I306" s="185"/>
      <c r="K306" s="141" t="str">
        <f t="shared" si="31"/>
        <v/>
      </c>
      <c r="L306" s="141" t="str">
        <f t="shared" si="32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8"/>
        <v/>
      </c>
      <c r="D307" s="138" t="str">
        <f t="shared" si="29"/>
        <v/>
      </c>
      <c r="E307" s="150"/>
      <c r="F307" s="191" t="str">
        <f t="shared" si="30"/>
        <v/>
      </c>
      <c r="G307" s="185"/>
      <c r="H307" s="185"/>
      <c r="I307" s="185"/>
      <c r="K307" s="141" t="str">
        <f t="shared" si="31"/>
        <v/>
      </c>
      <c r="L307" s="141" t="str">
        <f t="shared" si="32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8"/>
        <v/>
      </c>
      <c r="D308" s="138" t="str">
        <f t="shared" si="29"/>
        <v/>
      </c>
      <c r="E308" s="150"/>
      <c r="F308" s="191" t="str">
        <f t="shared" si="30"/>
        <v/>
      </c>
      <c r="G308" s="185"/>
      <c r="H308" s="185"/>
      <c r="I308" s="185"/>
      <c r="K308" s="141" t="str">
        <f t="shared" si="31"/>
        <v/>
      </c>
      <c r="L308" s="141" t="str">
        <f t="shared" si="32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8"/>
        <v/>
      </c>
      <c r="D309" s="138" t="str">
        <f t="shared" si="29"/>
        <v/>
      </c>
      <c r="E309" s="150"/>
      <c r="F309" s="191" t="str">
        <f t="shared" si="30"/>
        <v/>
      </c>
      <c r="G309" s="185"/>
      <c r="H309" s="185"/>
      <c r="I309" s="185"/>
      <c r="K309" s="141" t="str">
        <f t="shared" si="31"/>
        <v/>
      </c>
      <c r="L309" s="141" t="str">
        <f t="shared" si="32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8"/>
        <v/>
      </c>
      <c r="D310" s="138" t="str">
        <f t="shared" si="29"/>
        <v/>
      </c>
      <c r="E310" s="150"/>
      <c r="F310" s="191" t="str">
        <f t="shared" si="30"/>
        <v/>
      </c>
      <c r="G310" s="185"/>
      <c r="H310" s="185"/>
      <c r="I310" s="185"/>
      <c r="K310" s="141" t="str">
        <f t="shared" si="31"/>
        <v/>
      </c>
      <c r="L310" s="141" t="str">
        <f t="shared" si="32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8"/>
        <v/>
      </c>
      <c r="D311" s="138" t="str">
        <f t="shared" si="29"/>
        <v/>
      </c>
      <c r="E311" s="150"/>
      <c r="F311" s="191" t="str">
        <f t="shared" si="30"/>
        <v/>
      </c>
      <c r="G311" s="185"/>
      <c r="H311" s="185"/>
      <c r="I311" s="185"/>
      <c r="K311" s="141" t="str">
        <f t="shared" si="31"/>
        <v/>
      </c>
      <c r="L311" s="141" t="str">
        <f t="shared" si="32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8"/>
        <v/>
      </c>
      <c r="D312" s="138" t="str">
        <f t="shared" si="29"/>
        <v/>
      </c>
      <c r="E312" s="150"/>
      <c r="F312" s="191" t="str">
        <f t="shared" si="30"/>
        <v/>
      </c>
      <c r="G312" s="185"/>
      <c r="H312" s="185"/>
      <c r="I312" s="185"/>
      <c r="K312" s="141" t="str">
        <f t="shared" si="31"/>
        <v/>
      </c>
      <c r="L312" s="141" t="str">
        <f t="shared" si="32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8"/>
        <v/>
      </c>
      <c r="D313" s="138" t="str">
        <f t="shared" si="29"/>
        <v/>
      </c>
      <c r="E313" s="150"/>
      <c r="F313" s="191" t="str">
        <f t="shared" si="30"/>
        <v/>
      </c>
      <c r="G313" s="185"/>
      <c r="H313" s="185"/>
      <c r="I313" s="185"/>
      <c r="K313" s="141" t="str">
        <f t="shared" si="31"/>
        <v/>
      </c>
      <c r="L313" s="141" t="str">
        <f t="shared" si="32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8"/>
        <v/>
      </c>
      <c r="D314" s="138" t="str">
        <f t="shared" si="29"/>
        <v/>
      </c>
      <c r="E314" s="150"/>
      <c r="F314" s="191" t="str">
        <f t="shared" si="30"/>
        <v/>
      </c>
      <c r="G314" s="185"/>
      <c r="H314" s="185"/>
      <c r="I314" s="185"/>
      <c r="K314" s="141" t="str">
        <f t="shared" si="31"/>
        <v/>
      </c>
      <c r="L314" s="141" t="str">
        <f t="shared" si="32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8"/>
        <v/>
      </c>
      <c r="D315" s="138" t="str">
        <f t="shared" si="29"/>
        <v/>
      </c>
      <c r="E315" s="150"/>
      <c r="F315" s="191" t="str">
        <f t="shared" si="30"/>
        <v/>
      </c>
      <c r="G315" s="185"/>
      <c r="H315" s="185"/>
      <c r="I315" s="185"/>
      <c r="K315" s="141" t="str">
        <f t="shared" si="31"/>
        <v/>
      </c>
      <c r="L315" s="141" t="str">
        <f t="shared" si="32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8"/>
        <v/>
      </c>
      <c r="D316" s="138" t="str">
        <f t="shared" si="29"/>
        <v/>
      </c>
      <c r="E316" s="150"/>
      <c r="F316" s="191" t="str">
        <f t="shared" si="30"/>
        <v/>
      </c>
      <c r="G316" s="185"/>
      <c r="H316" s="185"/>
      <c r="I316" s="185"/>
      <c r="K316" s="141" t="str">
        <f t="shared" si="31"/>
        <v/>
      </c>
      <c r="L316" s="141" t="str">
        <f t="shared" si="32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8"/>
        <v/>
      </c>
      <c r="D317" s="138" t="str">
        <f t="shared" si="29"/>
        <v/>
      </c>
      <c r="E317" s="150"/>
      <c r="F317" s="191" t="str">
        <f t="shared" si="30"/>
        <v/>
      </c>
      <c r="G317" s="185"/>
      <c r="H317" s="185"/>
      <c r="I317" s="185"/>
      <c r="K317" s="141" t="str">
        <f t="shared" si="31"/>
        <v/>
      </c>
      <c r="L317" s="141" t="str">
        <f t="shared" si="32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8"/>
        <v/>
      </c>
      <c r="D318" s="138" t="str">
        <f t="shared" si="29"/>
        <v/>
      </c>
      <c r="E318" s="150"/>
      <c r="F318" s="191" t="str">
        <f t="shared" si="30"/>
        <v/>
      </c>
      <c r="G318" s="185"/>
      <c r="H318" s="185"/>
      <c r="I318" s="185"/>
      <c r="K318" s="141" t="str">
        <f t="shared" si="31"/>
        <v/>
      </c>
      <c r="L318" s="141" t="str">
        <f t="shared" si="32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8"/>
        <v/>
      </c>
      <c r="D319" s="138" t="str">
        <f t="shared" si="29"/>
        <v/>
      </c>
      <c r="E319" s="150"/>
      <c r="F319" s="191" t="str">
        <f t="shared" si="30"/>
        <v/>
      </c>
      <c r="G319" s="185"/>
      <c r="H319" s="185"/>
      <c r="I319" s="185"/>
      <c r="K319" s="141" t="str">
        <f t="shared" si="31"/>
        <v/>
      </c>
      <c r="L319" s="141" t="str">
        <f t="shared" si="32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8"/>
        <v/>
      </c>
      <c r="D320" s="138" t="str">
        <f t="shared" si="29"/>
        <v/>
      </c>
      <c r="E320" s="150"/>
      <c r="F320" s="191" t="str">
        <f t="shared" si="30"/>
        <v/>
      </c>
      <c r="G320" s="185"/>
      <c r="H320" s="185"/>
      <c r="I320" s="185"/>
      <c r="K320" s="141" t="str">
        <f t="shared" si="31"/>
        <v/>
      </c>
      <c r="L320" s="141" t="str">
        <f t="shared" si="32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8"/>
        <v/>
      </c>
      <c r="D321" s="138" t="str">
        <f t="shared" si="29"/>
        <v/>
      </c>
      <c r="E321" s="150"/>
      <c r="F321" s="191" t="str">
        <f t="shared" si="30"/>
        <v/>
      </c>
      <c r="G321" s="185"/>
      <c r="H321" s="185"/>
      <c r="I321" s="185"/>
      <c r="K321" s="141" t="str">
        <f t="shared" si="31"/>
        <v/>
      </c>
      <c r="L321" s="141" t="str">
        <f t="shared" si="32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8"/>
        <v/>
      </c>
      <c r="D322" s="138" t="str">
        <f t="shared" si="29"/>
        <v/>
      </c>
      <c r="E322" s="150"/>
      <c r="F322" s="191" t="str">
        <f t="shared" si="30"/>
        <v/>
      </c>
      <c r="G322" s="185"/>
      <c r="H322" s="185"/>
      <c r="I322" s="185"/>
      <c r="K322" s="141" t="str">
        <f t="shared" si="31"/>
        <v/>
      </c>
      <c r="L322" s="141" t="str">
        <f t="shared" si="32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8"/>
        <v/>
      </c>
      <c r="D323" s="138" t="str">
        <f t="shared" si="29"/>
        <v/>
      </c>
      <c r="E323" s="150"/>
      <c r="F323" s="191" t="str">
        <f t="shared" si="30"/>
        <v/>
      </c>
      <c r="G323" s="185"/>
      <c r="H323" s="185"/>
      <c r="I323" s="185"/>
      <c r="K323" s="141" t="str">
        <f t="shared" si="31"/>
        <v/>
      </c>
      <c r="L323" s="141" t="str">
        <f t="shared" si="32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33">IFERROR(VLOOKUP(E324,$Q$6:$T$200,3,FALSE),"")</f>
        <v/>
      </c>
      <c r="D324" s="138" t="str">
        <f t="shared" ref="D324:D387" si="34">IFERROR(VLOOKUP(E324,$Q$6:$T$200,4,FALSE),"")</f>
        <v/>
      </c>
      <c r="E324" s="150"/>
      <c r="F324" s="191" t="str">
        <f t="shared" ref="F324:F387" si="35">IFERROR(VLOOKUP(E324,$Q$6:$T$200,2,FALSE),"")</f>
        <v/>
      </c>
      <c r="G324" s="185"/>
      <c r="H324" s="185"/>
      <c r="I324" s="185"/>
      <c r="K324" s="141" t="str">
        <f t="shared" ref="K324:K387" si="36">LEFT(E324,3)</f>
        <v/>
      </c>
      <c r="L324" s="141" t="str">
        <f t="shared" ref="L324:L387" si="37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33"/>
        <v/>
      </c>
      <c r="D325" s="138" t="str">
        <f t="shared" si="34"/>
        <v/>
      </c>
      <c r="E325" s="150"/>
      <c r="F325" s="191" t="str">
        <f t="shared" si="35"/>
        <v/>
      </c>
      <c r="G325" s="185"/>
      <c r="H325" s="185"/>
      <c r="I325" s="185"/>
      <c r="K325" s="141" t="str">
        <f t="shared" si="36"/>
        <v/>
      </c>
      <c r="L325" s="141" t="str">
        <f t="shared" si="37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33"/>
        <v/>
      </c>
      <c r="D326" s="138" t="str">
        <f t="shared" si="34"/>
        <v/>
      </c>
      <c r="E326" s="150"/>
      <c r="F326" s="191" t="str">
        <f t="shared" si="35"/>
        <v/>
      </c>
      <c r="G326" s="185"/>
      <c r="H326" s="185"/>
      <c r="I326" s="185"/>
      <c r="K326" s="141" t="str">
        <f t="shared" si="36"/>
        <v/>
      </c>
      <c r="L326" s="141" t="str">
        <f t="shared" si="37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33"/>
        <v/>
      </c>
      <c r="D327" s="138" t="str">
        <f t="shared" si="34"/>
        <v/>
      </c>
      <c r="E327" s="150"/>
      <c r="F327" s="191" t="str">
        <f t="shared" si="35"/>
        <v/>
      </c>
      <c r="G327" s="185"/>
      <c r="H327" s="185"/>
      <c r="I327" s="185"/>
      <c r="K327" s="141" t="str">
        <f t="shared" si="36"/>
        <v/>
      </c>
      <c r="L327" s="141" t="str">
        <f t="shared" si="37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33"/>
        <v/>
      </c>
      <c r="D328" s="138" t="str">
        <f t="shared" si="34"/>
        <v/>
      </c>
      <c r="E328" s="150"/>
      <c r="F328" s="191" t="str">
        <f t="shared" si="35"/>
        <v/>
      </c>
      <c r="G328" s="185"/>
      <c r="H328" s="185"/>
      <c r="I328" s="185"/>
      <c r="K328" s="141" t="str">
        <f t="shared" si="36"/>
        <v/>
      </c>
      <c r="L328" s="141" t="str">
        <f t="shared" si="37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33"/>
        <v/>
      </c>
      <c r="D329" s="138" t="str">
        <f t="shared" si="34"/>
        <v/>
      </c>
      <c r="E329" s="150"/>
      <c r="F329" s="191" t="str">
        <f t="shared" si="35"/>
        <v/>
      </c>
      <c r="G329" s="185"/>
      <c r="H329" s="185"/>
      <c r="I329" s="185"/>
      <c r="K329" s="141" t="str">
        <f t="shared" si="36"/>
        <v/>
      </c>
      <c r="L329" s="141" t="str">
        <f t="shared" si="37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33"/>
        <v/>
      </c>
      <c r="D330" s="138" t="str">
        <f t="shared" si="34"/>
        <v/>
      </c>
      <c r="E330" s="150"/>
      <c r="F330" s="191" t="str">
        <f t="shared" si="35"/>
        <v/>
      </c>
      <c r="G330" s="185"/>
      <c r="H330" s="185"/>
      <c r="I330" s="185"/>
      <c r="K330" s="141" t="str">
        <f t="shared" si="36"/>
        <v/>
      </c>
      <c r="L330" s="141" t="str">
        <f t="shared" si="37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33"/>
        <v/>
      </c>
      <c r="D331" s="138" t="str">
        <f t="shared" si="34"/>
        <v/>
      </c>
      <c r="E331" s="150"/>
      <c r="F331" s="191" t="str">
        <f t="shared" si="35"/>
        <v/>
      </c>
      <c r="G331" s="185"/>
      <c r="H331" s="185"/>
      <c r="I331" s="185"/>
      <c r="K331" s="141" t="str">
        <f t="shared" si="36"/>
        <v/>
      </c>
      <c r="L331" s="141" t="str">
        <f t="shared" si="37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33"/>
        <v/>
      </c>
      <c r="D332" s="138" t="str">
        <f t="shared" si="34"/>
        <v/>
      </c>
      <c r="E332" s="150"/>
      <c r="F332" s="191" t="str">
        <f t="shared" si="35"/>
        <v/>
      </c>
      <c r="G332" s="185"/>
      <c r="H332" s="185"/>
      <c r="I332" s="185"/>
      <c r="K332" s="141" t="str">
        <f t="shared" si="36"/>
        <v/>
      </c>
      <c r="L332" s="141" t="str">
        <f t="shared" si="37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33"/>
        <v/>
      </c>
      <c r="D333" s="138" t="str">
        <f t="shared" si="34"/>
        <v/>
      </c>
      <c r="E333" s="150"/>
      <c r="F333" s="191" t="str">
        <f t="shared" si="35"/>
        <v/>
      </c>
      <c r="G333" s="185"/>
      <c r="H333" s="185"/>
      <c r="I333" s="185"/>
      <c r="K333" s="141" t="str">
        <f t="shared" si="36"/>
        <v/>
      </c>
      <c r="L333" s="141" t="str">
        <f t="shared" si="37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33"/>
        <v/>
      </c>
      <c r="D334" s="138" t="str">
        <f t="shared" si="34"/>
        <v/>
      </c>
      <c r="E334" s="150"/>
      <c r="F334" s="191" t="str">
        <f t="shared" si="35"/>
        <v/>
      </c>
      <c r="G334" s="185"/>
      <c r="H334" s="185"/>
      <c r="I334" s="185"/>
      <c r="K334" s="141" t="str">
        <f t="shared" si="36"/>
        <v/>
      </c>
      <c r="L334" s="141" t="str">
        <f t="shared" si="37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33"/>
        <v/>
      </c>
      <c r="D335" s="138" t="str">
        <f t="shared" si="34"/>
        <v/>
      </c>
      <c r="E335" s="150"/>
      <c r="F335" s="191" t="str">
        <f t="shared" si="35"/>
        <v/>
      </c>
      <c r="G335" s="185"/>
      <c r="H335" s="185"/>
      <c r="I335" s="185"/>
      <c r="K335" s="141" t="str">
        <f t="shared" si="36"/>
        <v/>
      </c>
      <c r="L335" s="141" t="str">
        <f t="shared" si="37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33"/>
        <v/>
      </c>
      <c r="D336" s="138" t="str">
        <f t="shared" si="34"/>
        <v/>
      </c>
      <c r="E336" s="150"/>
      <c r="F336" s="191" t="str">
        <f t="shared" si="35"/>
        <v/>
      </c>
      <c r="G336" s="185"/>
      <c r="H336" s="185"/>
      <c r="I336" s="185"/>
      <c r="K336" s="141" t="str">
        <f t="shared" si="36"/>
        <v/>
      </c>
      <c r="L336" s="141" t="str">
        <f t="shared" si="37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33"/>
        <v/>
      </c>
      <c r="D337" s="138" t="str">
        <f t="shared" si="34"/>
        <v/>
      </c>
      <c r="E337" s="150"/>
      <c r="F337" s="191" t="str">
        <f t="shared" si="35"/>
        <v/>
      </c>
      <c r="G337" s="185"/>
      <c r="H337" s="185"/>
      <c r="I337" s="185"/>
      <c r="K337" s="141" t="str">
        <f t="shared" si="36"/>
        <v/>
      </c>
      <c r="L337" s="141" t="str">
        <f t="shared" si="37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33"/>
        <v/>
      </c>
      <c r="D338" s="138" t="str">
        <f t="shared" si="34"/>
        <v/>
      </c>
      <c r="E338" s="150"/>
      <c r="F338" s="191" t="str">
        <f t="shared" si="35"/>
        <v/>
      </c>
      <c r="G338" s="185"/>
      <c r="H338" s="185"/>
      <c r="I338" s="185"/>
      <c r="K338" s="141" t="str">
        <f t="shared" si="36"/>
        <v/>
      </c>
      <c r="L338" s="141" t="str">
        <f t="shared" si="37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33"/>
        <v/>
      </c>
      <c r="D339" s="138" t="str">
        <f t="shared" si="34"/>
        <v/>
      </c>
      <c r="E339" s="150"/>
      <c r="F339" s="191" t="str">
        <f t="shared" si="35"/>
        <v/>
      </c>
      <c r="G339" s="185"/>
      <c r="H339" s="185"/>
      <c r="I339" s="185"/>
      <c r="K339" s="141" t="str">
        <f t="shared" si="36"/>
        <v/>
      </c>
      <c r="L339" s="141" t="str">
        <f t="shared" si="37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33"/>
        <v/>
      </c>
      <c r="D340" s="138" t="str">
        <f t="shared" si="34"/>
        <v/>
      </c>
      <c r="E340" s="150"/>
      <c r="F340" s="191" t="str">
        <f t="shared" si="35"/>
        <v/>
      </c>
      <c r="G340" s="185"/>
      <c r="H340" s="185"/>
      <c r="I340" s="185"/>
      <c r="K340" s="141" t="str">
        <f t="shared" si="36"/>
        <v/>
      </c>
      <c r="L340" s="141" t="str">
        <f t="shared" si="37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33"/>
        <v/>
      </c>
      <c r="D341" s="138" t="str">
        <f t="shared" si="34"/>
        <v/>
      </c>
      <c r="E341" s="150"/>
      <c r="F341" s="191" t="str">
        <f t="shared" si="35"/>
        <v/>
      </c>
      <c r="G341" s="185"/>
      <c r="H341" s="185"/>
      <c r="I341" s="185"/>
      <c r="K341" s="141" t="str">
        <f t="shared" si="36"/>
        <v/>
      </c>
      <c r="L341" s="141" t="str">
        <f t="shared" si="37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33"/>
        <v/>
      </c>
      <c r="D342" s="138" t="str">
        <f t="shared" si="34"/>
        <v/>
      </c>
      <c r="E342" s="150"/>
      <c r="F342" s="191" t="str">
        <f t="shared" si="35"/>
        <v/>
      </c>
      <c r="G342" s="185"/>
      <c r="H342" s="185"/>
      <c r="I342" s="185"/>
      <c r="K342" s="141" t="str">
        <f t="shared" si="36"/>
        <v/>
      </c>
      <c r="L342" s="141" t="str">
        <f t="shared" si="37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33"/>
        <v/>
      </c>
      <c r="D343" s="138" t="str">
        <f t="shared" si="34"/>
        <v/>
      </c>
      <c r="E343" s="150"/>
      <c r="F343" s="191" t="str">
        <f t="shared" si="35"/>
        <v/>
      </c>
      <c r="G343" s="185"/>
      <c r="H343" s="185"/>
      <c r="I343" s="185"/>
      <c r="K343" s="141" t="str">
        <f t="shared" si="36"/>
        <v/>
      </c>
      <c r="L343" s="141" t="str">
        <f t="shared" si="37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33"/>
        <v/>
      </c>
      <c r="D344" s="138" t="str">
        <f t="shared" si="34"/>
        <v/>
      </c>
      <c r="E344" s="150"/>
      <c r="F344" s="191" t="str">
        <f t="shared" si="35"/>
        <v/>
      </c>
      <c r="G344" s="185"/>
      <c r="H344" s="185"/>
      <c r="I344" s="185"/>
      <c r="K344" s="141" t="str">
        <f t="shared" si="36"/>
        <v/>
      </c>
      <c r="L344" s="141" t="str">
        <f t="shared" si="37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33"/>
        <v/>
      </c>
      <c r="D345" s="138" t="str">
        <f t="shared" si="34"/>
        <v/>
      </c>
      <c r="E345" s="150"/>
      <c r="F345" s="191" t="str">
        <f t="shared" si="35"/>
        <v/>
      </c>
      <c r="G345" s="185"/>
      <c r="H345" s="185"/>
      <c r="I345" s="185"/>
      <c r="K345" s="141" t="str">
        <f t="shared" si="36"/>
        <v/>
      </c>
      <c r="L345" s="141" t="str">
        <f t="shared" si="37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33"/>
        <v/>
      </c>
      <c r="D346" s="138" t="str">
        <f t="shared" si="34"/>
        <v/>
      </c>
      <c r="E346" s="150"/>
      <c r="F346" s="191" t="str">
        <f t="shared" si="35"/>
        <v/>
      </c>
      <c r="G346" s="185"/>
      <c r="H346" s="185"/>
      <c r="I346" s="185"/>
      <c r="K346" s="141" t="str">
        <f t="shared" si="36"/>
        <v/>
      </c>
      <c r="L346" s="141" t="str">
        <f t="shared" si="37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33"/>
        <v/>
      </c>
      <c r="D347" s="138" t="str">
        <f t="shared" si="34"/>
        <v/>
      </c>
      <c r="E347" s="150"/>
      <c r="F347" s="191" t="str">
        <f t="shared" si="35"/>
        <v/>
      </c>
      <c r="G347" s="185"/>
      <c r="H347" s="185"/>
      <c r="I347" s="185"/>
      <c r="K347" s="141" t="str">
        <f t="shared" si="36"/>
        <v/>
      </c>
      <c r="L347" s="141" t="str">
        <f t="shared" si="37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33"/>
        <v/>
      </c>
      <c r="D348" s="138" t="str">
        <f t="shared" si="34"/>
        <v/>
      </c>
      <c r="E348" s="150"/>
      <c r="F348" s="191" t="str">
        <f t="shared" si="35"/>
        <v/>
      </c>
      <c r="G348" s="185"/>
      <c r="H348" s="185"/>
      <c r="I348" s="185"/>
      <c r="K348" s="141" t="str">
        <f t="shared" si="36"/>
        <v/>
      </c>
      <c r="L348" s="141" t="str">
        <f t="shared" si="37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33"/>
        <v/>
      </c>
      <c r="D349" s="138" t="str">
        <f t="shared" si="34"/>
        <v/>
      </c>
      <c r="E349" s="150"/>
      <c r="F349" s="191" t="str">
        <f t="shared" si="35"/>
        <v/>
      </c>
      <c r="G349" s="185"/>
      <c r="H349" s="185"/>
      <c r="I349" s="185"/>
      <c r="K349" s="141" t="str">
        <f t="shared" si="36"/>
        <v/>
      </c>
      <c r="L349" s="141" t="str">
        <f t="shared" si="37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33"/>
        <v/>
      </c>
      <c r="D350" s="138" t="str">
        <f t="shared" si="34"/>
        <v/>
      </c>
      <c r="E350" s="150"/>
      <c r="F350" s="191" t="str">
        <f t="shared" si="35"/>
        <v/>
      </c>
      <c r="G350" s="185"/>
      <c r="H350" s="185"/>
      <c r="I350" s="185"/>
      <c r="K350" s="141" t="str">
        <f t="shared" si="36"/>
        <v/>
      </c>
      <c r="L350" s="141" t="str">
        <f t="shared" si="37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33"/>
        <v/>
      </c>
      <c r="D351" s="138" t="str">
        <f t="shared" si="34"/>
        <v/>
      </c>
      <c r="E351" s="150"/>
      <c r="F351" s="191" t="str">
        <f t="shared" si="35"/>
        <v/>
      </c>
      <c r="G351" s="185"/>
      <c r="H351" s="185"/>
      <c r="I351" s="185"/>
      <c r="K351" s="141" t="str">
        <f t="shared" si="36"/>
        <v/>
      </c>
      <c r="L351" s="141" t="str">
        <f t="shared" si="37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33"/>
        <v/>
      </c>
      <c r="D352" s="138" t="str">
        <f t="shared" si="34"/>
        <v/>
      </c>
      <c r="E352" s="150"/>
      <c r="F352" s="191" t="str">
        <f t="shared" si="35"/>
        <v/>
      </c>
      <c r="G352" s="185"/>
      <c r="H352" s="185"/>
      <c r="I352" s="185"/>
      <c r="K352" s="141" t="str">
        <f t="shared" si="36"/>
        <v/>
      </c>
      <c r="L352" s="141" t="str">
        <f t="shared" si="37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33"/>
        <v/>
      </c>
      <c r="D353" s="138" t="str">
        <f t="shared" si="34"/>
        <v/>
      </c>
      <c r="E353" s="150"/>
      <c r="F353" s="191" t="str">
        <f t="shared" si="35"/>
        <v/>
      </c>
      <c r="G353" s="185"/>
      <c r="H353" s="185"/>
      <c r="I353" s="185"/>
      <c r="K353" s="141" t="str">
        <f t="shared" si="36"/>
        <v/>
      </c>
      <c r="L353" s="141" t="str">
        <f t="shared" si="37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33"/>
        <v/>
      </c>
      <c r="D354" s="138" t="str">
        <f t="shared" si="34"/>
        <v/>
      </c>
      <c r="E354" s="150"/>
      <c r="F354" s="191" t="str">
        <f t="shared" si="35"/>
        <v/>
      </c>
      <c r="G354" s="185"/>
      <c r="H354" s="185"/>
      <c r="I354" s="185"/>
      <c r="K354" s="141" t="str">
        <f t="shared" si="36"/>
        <v/>
      </c>
      <c r="L354" s="141" t="str">
        <f t="shared" si="37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33"/>
        <v/>
      </c>
      <c r="D355" s="138" t="str">
        <f t="shared" si="34"/>
        <v/>
      </c>
      <c r="E355" s="150"/>
      <c r="F355" s="191" t="str">
        <f t="shared" si="35"/>
        <v/>
      </c>
      <c r="G355" s="185"/>
      <c r="H355" s="185"/>
      <c r="I355" s="185"/>
      <c r="K355" s="141" t="str">
        <f t="shared" si="36"/>
        <v/>
      </c>
      <c r="L355" s="141" t="str">
        <f t="shared" si="37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33"/>
        <v/>
      </c>
      <c r="D356" s="138" t="str">
        <f t="shared" si="34"/>
        <v/>
      </c>
      <c r="E356" s="150"/>
      <c r="F356" s="191" t="str">
        <f t="shared" si="35"/>
        <v/>
      </c>
      <c r="G356" s="185"/>
      <c r="H356" s="185"/>
      <c r="I356" s="185"/>
      <c r="K356" s="141" t="str">
        <f t="shared" si="36"/>
        <v/>
      </c>
      <c r="L356" s="141" t="str">
        <f t="shared" si="37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33"/>
        <v/>
      </c>
      <c r="D357" s="138" t="str">
        <f t="shared" si="34"/>
        <v/>
      </c>
      <c r="E357" s="150"/>
      <c r="F357" s="191" t="str">
        <f t="shared" si="35"/>
        <v/>
      </c>
      <c r="G357" s="185"/>
      <c r="H357" s="185"/>
      <c r="I357" s="185"/>
      <c r="K357" s="141" t="str">
        <f t="shared" si="36"/>
        <v/>
      </c>
      <c r="L357" s="141" t="str">
        <f t="shared" si="37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33"/>
        <v/>
      </c>
      <c r="D358" s="138" t="str">
        <f t="shared" si="34"/>
        <v/>
      </c>
      <c r="E358" s="150"/>
      <c r="F358" s="191" t="str">
        <f t="shared" si="35"/>
        <v/>
      </c>
      <c r="G358" s="185"/>
      <c r="H358" s="185"/>
      <c r="I358" s="185"/>
      <c r="K358" s="141" t="str">
        <f t="shared" si="36"/>
        <v/>
      </c>
      <c r="L358" s="141" t="str">
        <f t="shared" si="37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33"/>
        <v/>
      </c>
      <c r="D359" s="138" t="str">
        <f t="shared" si="34"/>
        <v/>
      </c>
      <c r="E359" s="150"/>
      <c r="F359" s="191" t="str">
        <f t="shared" si="35"/>
        <v/>
      </c>
      <c r="G359" s="185"/>
      <c r="H359" s="185"/>
      <c r="I359" s="185"/>
      <c r="K359" s="141" t="str">
        <f t="shared" si="36"/>
        <v/>
      </c>
      <c r="L359" s="141" t="str">
        <f t="shared" si="37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33"/>
        <v/>
      </c>
      <c r="D360" s="138" t="str">
        <f t="shared" si="34"/>
        <v/>
      </c>
      <c r="E360" s="150"/>
      <c r="F360" s="191" t="str">
        <f t="shared" si="35"/>
        <v/>
      </c>
      <c r="G360" s="185"/>
      <c r="H360" s="185"/>
      <c r="I360" s="185"/>
      <c r="K360" s="141" t="str">
        <f t="shared" si="36"/>
        <v/>
      </c>
      <c r="L360" s="141" t="str">
        <f t="shared" si="37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33"/>
        <v/>
      </c>
      <c r="D361" s="138" t="str">
        <f t="shared" si="34"/>
        <v/>
      </c>
      <c r="E361" s="150"/>
      <c r="F361" s="191" t="str">
        <f t="shared" si="35"/>
        <v/>
      </c>
      <c r="G361" s="185"/>
      <c r="H361" s="185"/>
      <c r="I361" s="185"/>
      <c r="K361" s="141" t="str">
        <f t="shared" si="36"/>
        <v/>
      </c>
      <c r="L361" s="141" t="str">
        <f t="shared" si="37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33"/>
        <v/>
      </c>
      <c r="D362" s="138" t="str">
        <f t="shared" si="34"/>
        <v/>
      </c>
      <c r="E362" s="150"/>
      <c r="F362" s="191" t="str">
        <f t="shared" si="35"/>
        <v/>
      </c>
      <c r="G362" s="185"/>
      <c r="H362" s="185"/>
      <c r="I362" s="185"/>
      <c r="K362" s="141" t="str">
        <f t="shared" si="36"/>
        <v/>
      </c>
      <c r="L362" s="141" t="str">
        <f t="shared" si="37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33"/>
        <v/>
      </c>
      <c r="D363" s="138" t="str">
        <f t="shared" si="34"/>
        <v/>
      </c>
      <c r="E363" s="150"/>
      <c r="F363" s="191" t="str">
        <f t="shared" si="35"/>
        <v/>
      </c>
      <c r="G363" s="185"/>
      <c r="H363" s="185"/>
      <c r="I363" s="185"/>
      <c r="K363" s="141" t="str">
        <f t="shared" si="36"/>
        <v/>
      </c>
      <c r="L363" s="141" t="str">
        <f t="shared" si="37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33"/>
        <v/>
      </c>
      <c r="D364" s="138" t="str">
        <f t="shared" si="34"/>
        <v/>
      </c>
      <c r="E364" s="150"/>
      <c r="F364" s="191" t="str">
        <f t="shared" si="35"/>
        <v/>
      </c>
      <c r="G364" s="185"/>
      <c r="H364" s="185"/>
      <c r="I364" s="185"/>
      <c r="K364" s="141" t="str">
        <f t="shared" si="36"/>
        <v/>
      </c>
      <c r="L364" s="141" t="str">
        <f t="shared" si="37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33"/>
        <v/>
      </c>
      <c r="D365" s="138" t="str">
        <f t="shared" si="34"/>
        <v/>
      </c>
      <c r="E365" s="150"/>
      <c r="F365" s="191" t="str">
        <f t="shared" si="35"/>
        <v/>
      </c>
      <c r="G365" s="185"/>
      <c r="H365" s="185"/>
      <c r="I365" s="185"/>
      <c r="K365" s="141" t="str">
        <f t="shared" si="36"/>
        <v/>
      </c>
      <c r="L365" s="141" t="str">
        <f t="shared" si="37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33"/>
        <v/>
      </c>
      <c r="D366" s="138" t="str">
        <f t="shared" si="34"/>
        <v/>
      </c>
      <c r="E366" s="150"/>
      <c r="F366" s="191" t="str">
        <f t="shared" si="35"/>
        <v/>
      </c>
      <c r="G366" s="185"/>
      <c r="H366" s="185"/>
      <c r="I366" s="185"/>
      <c r="K366" s="141" t="str">
        <f t="shared" si="36"/>
        <v/>
      </c>
      <c r="L366" s="141" t="str">
        <f t="shared" si="37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33"/>
        <v/>
      </c>
      <c r="D367" s="138" t="str">
        <f t="shared" si="34"/>
        <v/>
      </c>
      <c r="E367" s="150"/>
      <c r="F367" s="191" t="str">
        <f t="shared" si="35"/>
        <v/>
      </c>
      <c r="G367" s="185"/>
      <c r="H367" s="185"/>
      <c r="I367" s="185"/>
      <c r="K367" s="141" t="str">
        <f t="shared" si="36"/>
        <v/>
      </c>
      <c r="L367" s="141" t="str">
        <f t="shared" si="37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33"/>
        <v/>
      </c>
      <c r="D368" s="138" t="str">
        <f t="shared" si="34"/>
        <v/>
      </c>
      <c r="E368" s="150"/>
      <c r="F368" s="191" t="str">
        <f t="shared" si="35"/>
        <v/>
      </c>
      <c r="G368" s="185"/>
      <c r="H368" s="185"/>
      <c r="I368" s="185"/>
      <c r="K368" s="141" t="str">
        <f t="shared" si="36"/>
        <v/>
      </c>
      <c r="L368" s="141" t="str">
        <f t="shared" si="37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33"/>
        <v/>
      </c>
      <c r="D369" s="138" t="str">
        <f t="shared" si="34"/>
        <v/>
      </c>
      <c r="E369" s="150"/>
      <c r="F369" s="191" t="str">
        <f t="shared" si="35"/>
        <v/>
      </c>
      <c r="G369" s="185"/>
      <c r="H369" s="185"/>
      <c r="I369" s="185"/>
      <c r="K369" s="141" t="str">
        <f t="shared" si="36"/>
        <v/>
      </c>
      <c r="L369" s="141" t="str">
        <f t="shared" si="37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33"/>
        <v/>
      </c>
      <c r="D370" s="138" t="str">
        <f t="shared" si="34"/>
        <v/>
      </c>
      <c r="E370" s="150"/>
      <c r="F370" s="191" t="str">
        <f t="shared" si="35"/>
        <v/>
      </c>
      <c r="G370" s="185"/>
      <c r="H370" s="185"/>
      <c r="I370" s="185"/>
      <c r="K370" s="141" t="str">
        <f t="shared" si="36"/>
        <v/>
      </c>
      <c r="L370" s="141" t="str">
        <f t="shared" si="37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33"/>
        <v/>
      </c>
      <c r="D371" s="138" t="str">
        <f t="shared" si="34"/>
        <v/>
      </c>
      <c r="E371" s="150"/>
      <c r="F371" s="191" t="str">
        <f t="shared" si="35"/>
        <v/>
      </c>
      <c r="G371" s="185"/>
      <c r="H371" s="185"/>
      <c r="I371" s="185"/>
      <c r="K371" s="141" t="str">
        <f t="shared" si="36"/>
        <v/>
      </c>
      <c r="L371" s="141" t="str">
        <f t="shared" si="37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33"/>
        <v/>
      </c>
      <c r="D372" s="138" t="str">
        <f t="shared" si="34"/>
        <v/>
      </c>
      <c r="E372" s="150"/>
      <c r="F372" s="191" t="str">
        <f t="shared" si="35"/>
        <v/>
      </c>
      <c r="G372" s="185"/>
      <c r="H372" s="185"/>
      <c r="I372" s="185"/>
      <c r="K372" s="141" t="str">
        <f t="shared" si="36"/>
        <v/>
      </c>
      <c r="L372" s="141" t="str">
        <f t="shared" si="37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33"/>
        <v/>
      </c>
      <c r="D373" s="138" t="str">
        <f t="shared" si="34"/>
        <v/>
      </c>
      <c r="E373" s="150"/>
      <c r="F373" s="191" t="str">
        <f t="shared" si="35"/>
        <v/>
      </c>
      <c r="G373" s="185"/>
      <c r="H373" s="185"/>
      <c r="I373" s="185"/>
      <c r="K373" s="141" t="str">
        <f t="shared" si="36"/>
        <v/>
      </c>
      <c r="L373" s="141" t="str">
        <f t="shared" si="37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33"/>
        <v/>
      </c>
      <c r="D374" s="138" t="str">
        <f t="shared" si="34"/>
        <v/>
      </c>
      <c r="E374" s="150"/>
      <c r="F374" s="191" t="str">
        <f t="shared" si="35"/>
        <v/>
      </c>
      <c r="G374" s="185"/>
      <c r="H374" s="185"/>
      <c r="I374" s="185"/>
      <c r="K374" s="141" t="str">
        <f t="shared" si="36"/>
        <v/>
      </c>
      <c r="L374" s="141" t="str">
        <f t="shared" si="37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33"/>
        <v/>
      </c>
      <c r="D375" s="138" t="str">
        <f t="shared" si="34"/>
        <v/>
      </c>
      <c r="E375" s="150"/>
      <c r="F375" s="191" t="str">
        <f t="shared" si="35"/>
        <v/>
      </c>
      <c r="G375" s="185"/>
      <c r="H375" s="185"/>
      <c r="I375" s="185"/>
      <c r="K375" s="141" t="str">
        <f t="shared" si="36"/>
        <v/>
      </c>
      <c r="L375" s="141" t="str">
        <f t="shared" si="37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33"/>
        <v/>
      </c>
      <c r="D376" s="138" t="str">
        <f t="shared" si="34"/>
        <v/>
      </c>
      <c r="E376" s="150"/>
      <c r="F376" s="191" t="str">
        <f t="shared" si="35"/>
        <v/>
      </c>
      <c r="G376" s="185"/>
      <c r="H376" s="185"/>
      <c r="I376" s="185"/>
      <c r="K376" s="141" t="str">
        <f t="shared" si="36"/>
        <v/>
      </c>
      <c r="L376" s="141" t="str">
        <f t="shared" si="37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33"/>
        <v/>
      </c>
      <c r="D377" s="138" t="str">
        <f t="shared" si="34"/>
        <v/>
      </c>
      <c r="E377" s="150"/>
      <c r="F377" s="191" t="str">
        <f t="shared" si="35"/>
        <v/>
      </c>
      <c r="G377" s="185"/>
      <c r="H377" s="185"/>
      <c r="I377" s="185"/>
      <c r="K377" s="141" t="str">
        <f t="shared" si="36"/>
        <v/>
      </c>
      <c r="L377" s="141" t="str">
        <f t="shared" si="37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33"/>
        <v/>
      </c>
      <c r="D378" s="138" t="str">
        <f t="shared" si="34"/>
        <v/>
      </c>
      <c r="E378" s="150"/>
      <c r="F378" s="191" t="str">
        <f t="shared" si="35"/>
        <v/>
      </c>
      <c r="G378" s="185"/>
      <c r="H378" s="185"/>
      <c r="I378" s="185"/>
      <c r="K378" s="141" t="str">
        <f t="shared" si="36"/>
        <v/>
      </c>
      <c r="L378" s="141" t="str">
        <f t="shared" si="37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33"/>
        <v/>
      </c>
      <c r="D379" s="138" t="str">
        <f t="shared" si="34"/>
        <v/>
      </c>
      <c r="E379" s="150"/>
      <c r="F379" s="191" t="str">
        <f t="shared" si="35"/>
        <v/>
      </c>
      <c r="G379" s="185"/>
      <c r="H379" s="185"/>
      <c r="I379" s="185"/>
      <c r="K379" s="141" t="str">
        <f t="shared" si="36"/>
        <v/>
      </c>
      <c r="L379" s="141" t="str">
        <f t="shared" si="37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33"/>
        <v/>
      </c>
      <c r="D380" s="138" t="str">
        <f t="shared" si="34"/>
        <v/>
      </c>
      <c r="E380" s="150"/>
      <c r="F380" s="191" t="str">
        <f t="shared" si="35"/>
        <v/>
      </c>
      <c r="G380" s="185"/>
      <c r="H380" s="185"/>
      <c r="I380" s="185"/>
      <c r="K380" s="141" t="str">
        <f t="shared" si="36"/>
        <v/>
      </c>
      <c r="L380" s="141" t="str">
        <f t="shared" si="37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33"/>
        <v/>
      </c>
      <c r="D381" s="138" t="str">
        <f t="shared" si="34"/>
        <v/>
      </c>
      <c r="E381" s="150"/>
      <c r="F381" s="191" t="str">
        <f t="shared" si="35"/>
        <v/>
      </c>
      <c r="G381" s="185"/>
      <c r="H381" s="185"/>
      <c r="I381" s="185"/>
      <c r="K381" s="141" t="str">
        <f t="shared" si="36"/>
        <v/>
      </c>
      <c r="L381" s="141" t="str">
        <f t="shared" si="37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33"/>
        <v/>
      </c>
      <c r="D382" s="138" t="str">
        <f t="shared" si="34"/>
        <v/>
      </c>
      <c r="E382" s="150"/>
      <c r="F382" s="191" t="str">
        <f t="shared" si="35"/>
        <v/>
      </c>
      <c r="G382" s="185"/>
      <c r="H382" s="185"/>
      <c r="I382" s="185"/>
      <c r="K382" s="141" t="str">
        <f t="shared" si="36"/>
        <v/>
      </c>
      <c r="L382" s="141" t="str">
        <f t="shared" si="37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33"/>
        <v/>
      </c>
      <c r="D383" s="138" t="str">
        <f t="shared" si="34"/>
        <v/>
      </c>
      <c r="E383" s="150"/>
      <c r="F383" s="191" t="str">
        <f t="shared" si="35"/>
        <v/>
      </c>
      <c r="G383" s="185"/>
      <c r="H383" s="185"/>
      <c r="I383" s="185"/>
      <c r="K383" s="141" t="str">
        <f t="shared" si="36"/>
        <v/>
      </c>
      <c r="L383" s="141" t="str">
        <f t="shared" si="37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33"/>
        <v/>
      </c>
      <c r="D384" s="138" t="str">
        <f t="shared" si="34"/>
        <v/>
      </c>
      <c r="E384" s="150"/>
      <c r="F384" s="191" t="str">
        <f t="shared" si="35"/>
        <v/>
      </c>
      <c r="G384" s="185"/>
      <c r="H384" s="185"/>
      <c r="I384" s="185"/>
      <c r="K384" s="141" t="str">
        <f t="shared" si="36"/>
        <v/>
      </c>
      <c r="L384" s="141" t="str">
        <f t="shared" si="37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33"/>
        <v/>
      </c>
      <c r="D385" s="138" t="str">
        <f t="shared" si="34"/>
        <v/>
      </c>
      <c r="E385" s="150"/>
      <c r="F385" s="191" t="str">
        <f t="shared" si="35"/>
        <v/>
      </c>
      <c r="G385" s="185"/>
      <c r="H385" s="185"/>
      <c r="I385" s="185"/>
      <c r="K385" s="141" t="str">
        <f t="shared" si="36"/>
        <v/>
      </c>
      <c r="L385" s="141" t="str">
        <f t="shared" si="37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33"/>
        <v/>
      </c>
      <c r="D386" s="138" t="str">
        <f t="shared" si="34"/>
        <v/>
      </c>
      <c r="E386" s="150"/>
      <c r="F386" s="191" t="str">
        <f t="shared" si="35"/>
        <v/>
      </c>
      <c r="G386" s="185"/>
      <c r="H386" s="185"/>
      <c r="I386" s="185"/>
      <c r="K386" s="141" t="str">
        <f t="shared" si="36"/>
        <v/>
      </c>
      <c r="L386" s="141" t="str">
        <f t="shared" si="37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33"/>
        <v/>
      </c>
      <c r="D387" s="138" t="str">
        <f t="shared" si="34"/>
        <v/>
      </c>
      <c r="E387" s="150"/>
      <c r="F387" s="191" t="str">
        <f t="shared" si="35"/>
        <v/>
      </c>
      <c r="G387" s="185"/>
      <c r="H387" s="185"/>
      <c r="I387" s="185"/>
      <c r="K387" s="141" t="str">
        <f t="shared" si="36"/>
        <v/>
      </c>
      <c r="L387" s="141" t="str">
        <f t="shared" si="37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8">IFERROR(VLOOKUP(E388,$Q$6:$T$200,3,FALSE),"")</f>
        <v/>
      </c>
      <c r="D388" s="138" t="str">
        <f t="shared" ref="D388:D451" si="39">IFERROR(VLOOKUP(E388,$Q$6:$T$200,4,FALSE),"")</f>
        <v/>
      </c>
      <c r="E388" s="150"/>
      <c r="F388" s="191" t="str">
        <f t="shared" ref="F388:F451" si="40">IFERROR(VLOOKUP(E388,$Q$6:$T$200,2,FALSE),"")</f>
        <v/>
      </c>
      <c r="G388" s="185"/>
      <c r="H388" s="185"/>
      <c r="I388" s="185"/>
      <c r="K388" s="141" t="str">
        <f t="shared" ref="K388:K451" si="41">LEFT(E388,3)</f>
        <v/>
      </c>
      <c r="L388" s="141" t="str">
        <f t="shared" ref="L388:L451" si="42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8"/>
        <v/>
      </c>
      <c r="D389" s="138" t="str">
        <f t="shared" si="39"/>
        <v/>
      </c>
      <c r="E389" s="150"/>
      <c r="F389" s="191" t="str">
        <f t="shared" si="40"/>
        <v/>
      </c>
      <c r="G389" s="185"/>
      <c r="H389" s="185"/>
      <c r="I389" s="185"/>
      <c r="K389" s="141" t="str">
        <f t="shared" si="41"/>
        <v/>
      </c>
      <c r="L389" s="141" t="str">
        <f t="shared" si="42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8"/>
        <v/>
      </c>
      <c r="D390" s="138" t="str">
        <f t="shared" si="39"/>
        <v/>
      </c>
      <c r="E390" s="150"/>
      <c r="F390" s="191" t="str">
        <f t="shared" si="40"/>
        <v/>
      </c>
      <c r="G390" s="185"/>
      <c r="H390" s="185"/>
      <c r="I390" s="185"/>
      <c r="K390" s="141" t="str">
        <f t="shared" si="41"/>
        <v/>
      </c>
      <c r="L390" s="141" t="str">
        <f t="shared" si="42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8"/>
        <v/>
      </c>
      <c r="D391" s="138" t="str">
        <f t="shared" si="39"/>
        <v/>
      </c>
      <c r="E391" s="150"/>
      <c r="F391" s="191" t="str">
        <f t="shared" si="40"/>
        <v/>
      </c>
      <c r="G391" s="185"/>
      <c r="H391" s="185"/>
      <c r="I391" s="185"/>
      <c r="K391" s="141" t="str">
        <f t="shared" si="41"/>
        <v/>
      </c>
      <c r="L391" s="141" t="str">
        <f t="shared" si="42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8"/>
        <v/>
      </c>
      <c r="D392" s="138" t="str">
        <f t="shared" si="39"/>
        <v/>
      </c>
      <c r="E392" s="150"/>
      <c r="F392" s="191" t="str">
        <f t="shared" si="40"/>
        <v/>
      </c>
      <c r="G392" s="185"/>
      <c r="H392" s="185"/>
      <c r="I392" s="185"/>
      <c r="K392" s="141" t="str">
        <f t="shared" si="41"/>
        <v/>
      </c>
      <c r="L392" s="141" t="str">
        <f t="shared" si="42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8"/>
        <v/>
      </c>
      <c r="D393" s="138" t="str">
        <f t="shared" si="39"/>
        <v/>
      </c>
      <c r="E393" s="150"/>
      <c r="F393" s="191" t="str">
        <f t="shared" si="40"/>
        <v/>
      </c>
      <c r="G393" s="185"/>
      <c r="H393" s="185"/>
      <c r="I393" s="185"/>
      <c r="K393" s="141" t="str">
        <f t="shared" si="41"/>
        <v/>
      </c>
      <c r="L393" s="141" t="str">
        <f t="shared" si="42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8"/>
        <v/>
      </c>
      <c r="D394" s="138" t="str">
        <f t="shared" si="39"/>
        <v/>
      </c>
      <c r="E394" s="150"/>
      <c r="F394" s="191" t="str">
        <f t="shared" si="40"/>
        <v/>
      </c>
      <c r="G394" s="185"/>
      <c r="H394" s="185"/>
      <c r="I394" s="185"/>
      <c r="K394" s="141" t="str">
        <f t="shared" si="41"/>
        <v/>
      </c>
      <c r="L394" s="141" t="str">
        <f t="shared" si="42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8"/>
        <v/>
      </c>
      <c r="D395" s="138" t="str">
        <f t="shared" si="39"/>
        <v/>
      </c>
      <c r="E395" s="150"/>
      <c r="F395" s="191" t="str">
        <f t="shared" si="40"/>
        <v/>
      </c>
      <c r="G395" s="185"/>
      <c r="H395" s="185"/>
      <c r="I395" s="185"/>
      <c r="K395" s="141" t="str">
        <f t="shared" si="41"/>
        <v/>
      </c>
      <c r="L395" s="141" t="str">
        <f t="shared" si="42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8"/>
        <v/>
      </c>
      <c r="D396" s="138" t="str">
        <f t="shared" si="39"/>
        <v/>
      </c>
      <c r="E396" s="150"/>
      <c r="F396" s="191" t="str">
        <f t="shared" si="40"/>
        <v/>
      </c>
      <c r="G396" s="185"/>
      <c r="H396" s="185"/>
      <c r="I396" s="185"/>
      <c r="K396" s="141" t="str">
        <f t="shared" si="41"/>
        <v/>
      </c>
      <c r="L396" s="141" t="str">
        <f t="shared" si="42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8"/>
        <v/>
      </c>
      <c r="D397" s="138" t="str">
        <f t="shared" si="39"/>
        <v/>
      </c>
      <c r="E397" s="150"/>
      <c r="F397" s="191" t="str">
        <f t="shared" si="40"/>
        <v/>
      </c>
      <c r="G397" s="185"/>
      <c r="H397" s="185"/>
      <c r="I397" s="185"/>
      <c r="K397" s="141" t="str">
        <f t="shared" si="41"/>
        <v/>
      </c>
      <c r="L397" s="141" t="str">
        <f t="shared" si="42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8"/>
        <v/>
      </c>
      <c r="D398" s="138" t="str">
        <f t="shared" si="39"/>
        <v/>
      </c>
      <c r="E398" s="150"/>
      <c r="F398" s="191" t="str">
        <f t="shared" si="40"/>
        <v/>
      </c>
      <c r="G398" s="185"/>
      <c r="H398" s="185"/>
      <c r="I398" s="185"/>
      <c r="K398" s="141" t="str">
        <f t="shared" si="41"/>
        <v/>
      </c>
      <c r="L398" s="141" t="str">
        <f t="shared" si="42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8"/>
        <v/>
      </c>
      <c r="D399" s="138" t="str">
        <f t="shared" si="39"/>
        <v/>
      </c>
      <c r="E399" s="150"/>
      <c r="F399" s="191" t="str">
        <f t="shared" si="40"/>
        <v/>
      </c>
      <c r="G399" s="185"/>
      <c r="H399" s="185"/>
      <c r="I399" s="185"/>
      <c r="K399" s="141" t="str">
        <f t="shared" si="41"/>
        <v/>
      </c>
      <c r="L399" s="141" t="str">
        <f t="shared" si="42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8"/>
        <v/>
      </c>
      <c r="D400" s="138" t="str">
        <f t="shared" si="39"/>
        <v/>
      </c>
      <c r="E400" s="150"/>
      <c r="F400" s="191" t="str">
        <f t="shared" si="40"/>
        <v/>
      </c>
      <c r="G400" s="185"/>
      <c r="H400" s="185"/>
      <c r="I400" s="185"/>
      <c r="K400" s="141" t="str">
        <f t="shared" si="41"/>
        <v/>
      </c>
      <c r="L400" s="141" t="str">
        <f t="shared" si="42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8"/>
        <v/>
      </c>
      <c r="D401" s="138" t="str">
        <f t="shared" si="39"/>
        <v/>
      </c>
      <c r="E401" s="150"/>
      <c r="F401" s="191" t="str">
        <f t="shared" si="40"/>
        <v/>
      </c>
      <c r="G401" s="185"/>
      <c r="H401" s="185"/>
      <c r="I401" s="185"/>
      <c r="K401" s="141" t="str">
        <f t="shared" si="41"/>
        <v/>
      </c>
      <c r="L401" s="141" t="str">
        <f t="shared" si="42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8"/>
        <v/>
      </c>
      <c r="D402" s="138" t="str">
        <f t="shared" si="39"/>
        <v/>
      </c>
      <c r="E402" s="150"/>
      <c r="F402" s="191" t="str">
        <f t="shared" si="40"/>
        <v/>
      </c>
      <c r="G402" s="185"/>
      <c r="H402" s="185"/>
      <c r="I402" s="185"/>
      <c r="K402" s="141" t="str">
        <f t="shared" si="41"/>
        <v/>
      </c>
      <c r="L402" s="141" t="str">
        <f t="shared" si="42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8"/>
        <v/>
      </c>
      <c r="D403" s="138" t="str">
        <f t="shared" si="39"/>
        <v/>
      </c>
      <c r="E403" s="150"/>
      <c r="F403" s="191" t="str">
        <f t="shared" si="40"/>
        <v/>
      </c>
      <c r="G403" s="185"/>
      <c r="H403" s="185"/>
      <c r="I403" s="185"/>
      <c r="K403" s="141" t="str">
        <f t="shared" si="41"/>
        <v/>
      </c>
      <c r="L403" s="141" t="str">
        <f t="shared" si="42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8"/>
        <v/>
      </c>
      <c r="D404" s="138" t="str">
        <f t="shared" si="39"/>
        <v/>
      </c>
      <c r="E404" s="150"/>
      <c r="F404" s="191" t="str">
        <f t="shared" si="40"/>
        <v/>
      </c>
      <c r="G404" s="185"/>
      <c r="H404" s="185"/>
      <c r="I404" s="185"/>
      <c r="K404" s="141" t="str">
        <f t="shared" si="41"/>
        <v/>
      </c>
      <c r="L404" s="141" t="str">
        <f t="shared" si="42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8"/>
        <v/>
      </c>
      <c r="D405" s="138" t="str">
        <f t="shared" si="39"/>
        <v/>
      </c>
      <c r="E405" s="150"/>
      <c r="F405" s="191" t="str">
        <f t="shared" si="40"/>
        <v/>
      </c>
      <c r="G405" s="185"/>
      <c r="H405" s="185"/>
      <c r="I405" s="185"/>
      <c r="K405" s="141" t="str">
        <f t="shared" si="41"/>
        <v/>
      </c>
      <c r="L405" s="141" t="str">
        <f t="shared" si="42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8"/>
        <v/>
      </c>
      <c r="D406" s="138" t="str">
        <f t="shared" si="39"/>
        <v/>
      </c>
      <c r="E406" s="150"/>
      <c r="F406" s="191" t="str">
        <f t="shared" si="40"/>
        <v/>
      </c>
      <c r="G406" s="185"/>
      <c r="H406" s="185"/>
      <c r="I406" s="185"/>
      <c r="K406" s="141" t="str">
        <f t="shared" si="41"/>
        <v/>
      </c>
      <c r="L406" s="141" t="str">
        <f t="shared" si="42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8"/>
        <v/>
      </c>
      <c r="D407" s="138" t="str">
        <f t="shared" si="39"/>
        <v/>
      </c>
      <c r="E407" s="150"/>
      <c r="F407" s="191" t="str">
        <f t="shared" si="40"/>
        <v/>
      </c>
      <c r="G407" s="185"/>
      <c r="H407" s="185"/>
      <c r="I407" s="185"/>
      <c r="K407" s="141" t="str">
        <f t="shared" si="41"/>
        <v/>
      </c>
      <c r="L407" s="141" t="str">
        <f t="shared" si="42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8"/>
        <v/>
      </c>
      <c r="D408" s="138" t="str">
        <f t="shared" si="39"/>
        <v/>
      </c>
      <c r="E408" s="150"/>
      <c r="F408" s="191" t="str">
        <f t="shared" si="40"/>
        <v/>
      </c>
      <c r="G408" s="185"/>
      <c r="H408" s="185"/>
      <c r="I408" s="185"/>
      <c r="K408" s="141" t="str">
        <f t="shared" si="41"/>
        <v/>
      </c>
      <c r="L408" s="141" t="str">
        <f t="shared" si="42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8"/>
        <v/>
      </c>
      <c r="D409" s="138" t="str">
        <f t="shared" si="39"/>
        <v/>
      </c>
      <c r="E409" s="150"/>
      <c r="F409" s="191" t="str">
        <f t="shared" si="40"/>
        <v/>
      </c>
      <c r="G409" s="185"/>
      <c r="H409" s="185"/>
      <c r="I409" s="185"/>
      <c r="K409" s="141" t="str">
        <f t="shared" si="41"/>
        <v/>
      </c>
      <c r="L409" s="141" t="str">
        <f t="shared" si="42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8"/>
        <v/>
      </c>
      <c r="D410" s="138" t="str">
        <f t="shared" si="39"/>
        <v/>
      </c>
      <c r="E410" s="150"/>
      <c r="F410" s="191" t="str">
        <f t="shared" si="40"/>
        <v/>
      </c>
      <c r="G410" s="185"/>
      <c r="H410" s="185"/>
      <c r="I410" s="185"/>
      <c r="K410" s="141" t="str">
        <f t="shared" si="41"/>
        <v/>
      </c>
      <c r="L410" s="141" t="str">
        <f t="shared" si="42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8"/>
        <v/>
      </c>
      <c r="D411" s="138" t="str">
        <f t="shared" si="39"/>
        <v/>
      </c>
      <c r="E411" s="150"/>
      <c r="F411" s="191" t="str">
        <f t="shared" si="40"/>
        <v/>
      </c>
      <c r="G411" s="185"/>
      <c r="H411" s="185"/>
      <c r="I411" s="185"/>
      <c r="K411" s="141" t="str">
        <f t="shared" si="41"/>
        <v/>
      </c>
      <c r="L411" s="141" t="str">
        <f t="shared" si="42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8"/>
        <v/>
      </c>
      <c r="D412" s="138" t="str">
        <f t="shared" si="39"/>
        <v/>
      </c>
      <c r="E412" s="150"/>
      <c r="F412" s="191" t="str">
        <f t="shared" si="40"/>
        <v/>
      </c>
      <c r="G412" s="185"/>
      <c r="H412" s="185"/>
      <c r="I412" s="185"/>
      <c r="K412" s="141" t="str">
        <f t="shared" si="41"/>
        <v/>
      </c>
      <c r="L412" s="141" t="str">
        <f t="shared" si="42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8"/>
        <v/>
      </c>
      <c r="D413" s="138" t="str">
        <f t="shared" si="39"/>
        <v/>
      </c>
      <c r="E413" s="150"/>
      <c r="F413" s="191" t="str">
        <f t="shared" si="40"/>
        <v/>
      </c>
      <c r="G413" s="185"/>
      <c r="H413" s="185"/>
      <c r="I413" s="185"/>
      <c r="K413" s="141" t="str">
        <f t="shared" si="41"/>
        <v/>
      </c>
      <c r="L413" s="141" t="str">
        <f t="shared" si="42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8"/>
        <v/>
      </c>
      <c r="D414" s="138" t="str">
        <f t="shared" si="39"/>
        <v/>
      </c>
      <c r="E414" s="150"/>
      <c r="F414" s="191" t="str">
        <f t="shared" si="40"/>
        <v/>
      </c>
      <c r="G414" s="185"/>
      <c r="H414" s="185"/>
      <c r="I414" s="185"/>
      <c r="K414" s="141" t="str">
        <f t="shared" si="41"/>
        <v/>
      </c>
      <c r="L414" s="141" t="str">
        <f t="shared" si="42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8"/>
        <v/>
      </c>
      <c r="D415" s="138" t="str">
        <f t="shared" si="39"/>
        <v/>
      </c>
      <c r="E415" s="150"/>
      <c r="F415" s="191" t="str">
        <f t="shared" si="40"/>
        <v/>
      </c>
      <c r="G415" s="185"/>
      <c r="H415" s="185"/>
      <c r="I415" s="185"/>
      <c r="K415" s="141" t="str">
        <f t="shared" si="41"/>
        <v/>
      </c>
      <c r="L415" s="141" t="str">
        <f t="shared" si="42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8"/>
        <v/>
      </c>
      <c r="D416" s="138" t="str">
        <f t="shared" si="39"/>
        <v/>
      </c>
      <c r="E416" s="150"/>
      <c r="F416" s="191" t="str">
        <f t="shared" si="40"/>
        <v/>
      </c>
      <c r="G416" s="185"/>
      <c r="H416" s="185"/>
      <c r="I416" s="185"/>
      <c r="K416" s="141" t="str">
        <f t="shared" si="41"/>
        <v/>
      </c>
      <c r="L416" s="141" t="str">
        <f t="shared" si="42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8"/>
        <v/>
      </c>
      <c r="D417" s="138" t="str">
        <f t="shared" si="39"/>
        <v/>
      </c>
      <c r="E417" s="150"/>
      <c r="F417" s="191" t="str">
        <f t="shared" si="40"/>
        <v/>
      </c>
      <c r="G417" s="185"/>
      <c r="H417" s="185"/>
      <c r="I417" s="185"/>
      <c r="K417" s="141" t="str">
        <f t="shared" si="41"/>
        <v/>
      </c>
      <c r="L417" s="141" t="str">
        <f t="shared" si="42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8"/>
        <v/>
      </c>
      <c r="D418" s="138" t="str">
        <f t="shared" si="39"/>
        <v/>
      </c>
      <c r="E418" s="150"/>
      <c r="F418" s="191" t="str">
        <f t="shared" si="40"/>
        <v/>
      </c>
      <c r="G418" s="185"/>
      <c r="H418" s="185"/>
      <c r="I418" s="185"/>
      <c r="K418" s="141" t="str">
        <f t="shared" si="41"/>
        <v/>
      </c>
      <c r="L418" s="141" t="str">
        <f t="shared" si="42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8"/>
        <v/>
      </c>
      <c r="D419" s="138" t="str">
        <f t="shared" si="39"/>
        <v/>
      </c>
      <c r="E419" s="150"/>
      <c r="F419" s="191" t="str">
        <f t="shared" si="40"/>
        <v/>
      </c>
      <c r="G419" s="185"/>
      <c r="H419" s="185"/>
      <c r="I419" s="185"/>
      <c r="K419" s="141" t="str">
        <f t="shared" si="41"/>
        <v/>
      </c>
      <c r="L419" s="141" t="str">
        <f t="shared" si="42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8"/>
        <v/>
      </c>
      <c r="D420" s="138" t="str">
        <f t="shared" si="39"/>
        <v/>
      </c>
      <c r="E420" s="150"/>
      <c r="F420" s="191" t="str">
        <f t="shared" si="40"/>
        <v/>
      </c>
      <c r="G420" s="185"/>
      <c r="H420" s="185"/>
      <c r="I420" s="185"/>
      <c r="K420" s="141" t="str">
        <f t="shared" si="41"/>
        <v/>
      </c>
      <c r="L420" s="141" t="str">
        <f t="shared" si="42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8"/>
        <v/>
      </c>
      <c r="D421" s="138" t="str">
        <f t="shared" si="39"/>
        <v/>
      </c>
      <c r="E421" s="150"/>
      <c r="F421" s="191" t="str">
        <f t="shared" si="40"/>
        <v/>
      </c>
      <c r="G421" s="185"/>
      <c r="H421" s="185"/>
      <c r="I421" s="185"/>
      <c r="K421" s="141" t="str">
        <f t="shared" si="41"/>
        <v/>
      </c>
      <c r="L421" s="141" t="str">
        <f t="shared" si="42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8"/>
        <v/>
      </c>
      <c r="D422" s="138" t="str">
        <f t="shared" si="39"/>
        <v/>
      </c>
      <c r="E422" s="150"/>
      <c r="F422" s="191" t="str">
        <f t="shared" si="40"/>
        <v/>
      </c>
      <c r="G422" s="185"/>
      <c r="H422" s="185"/>
      <c r="I422" s="185"/>
      <c r="K422" s="141" t="str">
        <f t="shared" si="41"/>
        <v/>
      </c>
      <c r="L422" s="141" t="str">
        <f t="shared" si="42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8"/>
        <v/>
      </c>
      <c r="D423" s="138" t="str">
        <f t="shared" si="39"/>
        <v/>
      </c>
      <c r="E423" s="150"/>
      <c r="F423" s="191" t="str">
        <f t="shared" si="40"/>
        <v/>
      </c>
      <c r="G423" s="185"/>
      <c r="H423" s="185"/>
      <c r="I423" s="185"/>
      <c r="K423" s="141" t="str">
        <f t="shared" si="41"/>
        <v/>
      </c>
      <c r="L423" s="141" t="str">
        <f t="shared" si="42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8"/>
        <v/>
      </c>
      <c r="D424" s="138" t="str">
        <f t="shared" si="39"/>
        <v/>
      </c>
      <c r="E424" s="150"/>
      <c r="F424" s="191" t="str">
        <f t="shared" si="40"/>
        <v/>
      </c>
      <c r="G424" s="185"/>
      <c r="H424" s="185"/>
      <c r="I424" s="185"/>
      <c r="K424" s="141" t="str">
        <f t="shared" si="41"/>
        <v/>
      </c>
      <c r="L424" s="141" t="str">
        <f t="shared" si="42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8"/>
        <v/>
      </c>
      <c r="D425" s="138" t="str">
        <f t="shared" si="39"/>
        <v/>
      </c>
      <c r="E425" s="150"/>
      <c r="F425" s="191" t="str">
        <f t="shared" si="40"/>
        <v/>
      </c>
      <c r="G425" s="185"/>
      <c r="H425" s="185"/>
      <c r="I425" s="185"/>
      <c r="K425" s="141" t="str">
        <f t="shared" si="41"/>
        <v/>
      </c>
      <c r="L425" s="141" t="str">
        <f t="shared" si="42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8"/>
        <v/>
      </c>
      <c r="D426" s="138" t="str">
        <f t="shared" si="39"/>
        <v/>
      </c>
      <c r="E426" s="150"/>
      <c r="F426" s="191" t="str">
        <f t="shared" si="40"/>
        <v/>
      </c>
      <c r="G426" s="185"/>
      <c r="H426" s="185"/>
      <c r="I426" s="185"/>
      <c r="K426" s="141" t="str">
        <f t="shared" si="41"/>
        <v/>
      </c>
      <c r="L426" s="141" t="str">
        <f t="shared" si="42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8"/>
        <v/>
      </c>
      <c r="D427" s="138" t="str">
        <f t="shared" si="39"/>
        <v/>
      </c>
      <c r="E427" s="150"/>
      <c r="F427" s="191" t="str">
        <f t="shared" si="40"/>
        <v/>
      </c>
      <c r="G427" s="185"/>
      <c r="H427" s="185"/>
      <c r="I427" s="185"/>
      <c r="K427" s="141" t="str">
        <f t="shared" si="41"/>
        <v/>
      </c>
      <c r="L427" s="141" t="str">
        <f t="shared" si="42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8"/>
        <v/>
      </c>
      <c r="D428" s="138" t="str">
        <f t="shared" si="39"/>
        <v/>
      </c>
      <c r="E428" s="150"/>
      <c r="F428" s="191" t="str">
        <f t="shared" si="40"/>
        <v/>
      </c>
      <c r="G428" s="185"/>
      <c r="H428" s="185"/>
      <c r="I428" s="185"/>
      <c r="K428" s="141" t="str">
        <f t="shared" si="41"/>
        <v/>
      </c>
      <c r="L428" s="141" t="str">
        <f t="shared" si="42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8"/>
        <v/>
      </c>
      <c r="D429" s="138" t="str">
        <f t="shared" si="39"/>
        <v/>
      </c>
      <c r="E429" s="150"/>
      <c r="F429" s="191" t="str">
        <f t="shared" si="40"/>
        <v/>
      </c>
      <c r="G429" s="185"/>
      <c r="H429" s="185"/>
      <c r="I429" s="185"/>
      <c r="K429" s="141" t="str">
        <f t="shared" si="41"/>
        <v/>
      </c>
      <c r="L429" s="141" t="str">
        <f t="shared" si="42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8"/>
        <v/>
      </c>
      <c r="D430" s="138" t="str">
        <f t="shared" si="39"/>
        <v/>
      </c>
      <c r="E430" s="150"/>
      <c r="F430" s="191" t="str">
        <f t="shared" si="40"/>
        <v/>
      </c>
      <c r="G430" s="185"/>
      <c r="H430" s="185"/>
      <c r="I430" s="185"/>
      <c r="K430" s="141" t="str">
        <f t="shared" si="41"/>
        <v/>
      </c>
      <c r="L430" s="141" t="str">
        <f t="shared" si="42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8"/>
        <v/>
      </c>
      <c r="D431" s="138" t="str">
        <f t="shared" si="39"/>
        <v/>
      </c>
      <c r="E431" s="150"/>
      <c r="F431" s="191" t="str">
        <f t="shared" si="40"/>
        <v/>
      </c>
      <c r="G431" s="185"/>
      <c r="H431" s="185"/>
      <c r="I431" s="185"/>
      <c r="K431" s="141" t="str">
        <f t="shared" si="41"/>
        <v/>
      </c>
      <c r="L431" s="141" t="str">
        <f t="shared" si="42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8"/>
        <v/>
      </c>
      <c r="D432" s="138" t="str">
        <f t="shared" si="39"/>
        <v/>
      </c>
      <c r="E432" s="150"/>
      <c r="F432" s="191" t="str">
        <f t="shared" si="40"/>
        <v/>
      </c>
      <c r="G432" s="185"/>
      <c r="H432" s="185"/>
      <c r="I432" s="185"/>
      <c r="K432" s="141" t="str">
        <f t="shared" si="41"/>
        <v/>
      </c>
      <c r="L432" s="141" t="str">
        <f t="shared" si="42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8"/>
        <v/>
      </c>
      <c r="D433" s="138" t="str">
        <f t="shared" si="39"/>
        <v/>
      </c>
      <c r="E433" s="150"/>
      <c r="F433" s="191" t="str">
        <f t="shared" si="40"/>
        <v/>
      </c>
      <c r="G433" s="185"/>
      <c r="H433" s="185"/>
      <c r="I433" s="185"/>
      <c r="K433" s="141" t="str">
        <f t="shared" si="41"/>
        <v/>
      </c>
      <c r="L433" s="141" t="str">
        <f t="shared" si="42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8"/>
        <v/>
      </c>
      <c r="D434" s="138" t="str">
        <f t="shared" si="39"/>
        <v/>
      </c>
      <c r="E434" s="150"/>
      <c r="F434" s="191" t="str">
        <f t="shared" si="40"/>
        <v/>
      </c>
      <c r="G434" s="185"/>
      <c r="H434" s="185"/>
      <c r="I434" s="185"/>
      <c r="K434" s="141" t="str">
        <f t="shared" si="41"/>
        <v/>
      </c>
      <c r="L434" s="141" t="str">
        <f t="shared" si="42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8"/>
        <v/>
      </c>
      <c r="D435" s="138" t="str">
        <f t="shared" si="39"/>
        <v/>
      </c>
      <c r="E435" s="150"/>
      <c r="F435" s="191" t="str">
        <f t="shared" si="40"/>
        <v/>
      </c>
      <c r="G435" s="185"/>
      <c r="H435" s="185"/>
      <c r="I435" s="185"/>
      <c r="K435" s="141" t="str">
        <f t="shared" si="41"/>
        <v/>
      </c>
      <c r="L435" s="141" t="str">
        <f t="shared" si="42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8"/>
        <v/>
      </c>
      <c r="D436" s="138" t="str">
        <f t="shared" si="39"/>
        <v/>
      </c>
      <c r="E436" s="150"/>
      <c r="F436" s="191" t="str">
        <f t="shared" si="40"/>
        <v/>
      </c>
      <c r="G436" s="185"/>
      <c r="H436" s="185"/>
      <c r="I436" s="185"/>
      <c r="K436" s="141" t="str">
        <f t="shared" si="41"/>
        <v/>
      </c>
      <c r="L436" s="141" t="str">
        <f t="shared" si="42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8"/>
        <v/>
      </c>
      <c r="D437" s="138" t="str">
        <f t="shared" si="39"/>
        <v/>
      </c>
      <c r="E437" s="150"/>
      <c r="F437" s="191" t="str">
        <f t="shared" si="40"/>
        <v/>
      </c>
      <c r="G437" s="185"/>
      <c r="H437" s="185"/>
      <c r="I437" s="185"/>
      <c r="K437" s="141" t="str">
        <f t="shared" si="41"/>
        <v/>
      </c>
      <c r="L437" s="141" t="str">
        <f t="shared" si="42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8"/>
        <v/>
      </c>
      <c r="D438" s="138" t="str">
        <f t="shared" si="39"/>
        <v/>
      </c>
      <c r="E438" s="150"/>
      <c r="F438" s="191" t="str">
        <f t="shared" si="40"/>
        <v/>
      </c>
      <c r="G438" s="185"/>
      <c r="H438" s="185"/>
      <c r="I438" s="185"/>
      <c r="K438" s="141" t="str">
        <f t="shared" si="41"/>
        <v/>
      </c>
      <c r="L438" s="141" t="str">
        <f t="shared" si="42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8"/>
        <v/>
      </c>
      <c r="D439" s="138" t="str">
        <f t="shared" si="39"/>
        <v/>
      </c>
      <c r="E439" s="150"/>
      <c r="F439" s="191" t="str">
        <f t="shared" si="40"/>
        <v/>
      </c>
      <c r="G439" s="185"/>
      <c r="H439" s="185"/>
      <c r="I439" s="185"/>
      <c r="K439" s="141" t="str">
        <f t="shared" si="41"/>
        <v/>
      </c>
      <c r="L439" s="141" t="str">
        <f t="shared" si="42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8"/>
        <v/>
      </c>
      <c r="D440" s="138" t="str">
        <f t="shared" si="39"/>
        <v/>
      </c>
      <c r="E440" s="150"/>
      <c r="F440" s="191" t="str">
        <f t="shared" si="40"/>
        <v/>
      </c>
      <c r="G440" s="185"/>
      <c r="H440" s="185"/>
      <c r="I440" s="185"/>
      <c r="K440" s="141" t="str">
        <f t="shared" si="41"/>
        <v/>
      </c>
      <c r="L440" s="141" t="str">
        <f t="shared" si="42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8"/>
        <v/>
      </c>
      <c r="D441" s="138" t="str">
        <f t="shared" si="39"/>
        <v/>
      </c>
      <c r="E441" s="150"/>
      <c r="F441" s="191" t="str">
        <f t="shared" si="40"/>
        <v/>
      </c>
      <c r="G441" s="185"/>
      <c r="H441" s="185"/>
      <c r="I441" s="185"/>
      <c r="K441" s="141" t="str">
        <f t="shared" si="41"/>
        <v/>
      </c>
      <c r="L441" s="141" t="str">
        <f t="shared" si="42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8"/>
        <v/>
      </c>
      <c r="D442" s="138" t="str">
        <f t="shared" si="39"/>
        <v/>
      </c>
      <c r="E442" s="150"/>
      <c r="F442" s="191" t="str">
        <f t="shared" si="40"/>
        <v/>
      </c>
      <c r="G442" s="185"/>
      <c r="H442" s="185"/>
      <c r="I442" s="185"/>
      <c r="K442" s="141" t="str">
        <f t="shared" si="41"/>
        <v/>
      </c>
      <c r="L442" s="141" t="str">
        <f t="shared" si="42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8"/>
        <v/>
      </c>
      <c r="D443" s="138" t="str">
        <f t="shared" si="39"/>
        <v/>
      </c>
      <c r="E443" s="150"/>
      <c r="F443" s="191" t="str">
        <f t="shared" si="40"/>
        <v/>
      </c>
      <c r="G443" s="185"/>
      <c r="H443" s="185"/>
      <c r="I443" s="185"/>
      <c r="K443" s="141" t="str">
        <f t="shared" si="41"/>
        <v/>
      </c>
      <c r="L443" s="141" t="str">
        <f t="shared" si="42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8"/>
        <v/>
      </c>
      <c r="D444" s="138" t="str">
        <f t="shared" si="39"/>
        <v/>
      </c>
      <c r="E444" s="150"/>
      <c r="F444" s="191" t="str">
        <f t="shared" si="40"/>
        <v/>
      </c>
      <c r="G444" s="185"/>
      <c r="H444" s="185"/>
      <c r="I444" s="185"/>
      <c r="K444" s="141" t="str">
        <f t="shared" si="41"/>
        <v/>
      </c>
      <c r="L444" s="141" t="str">
        <f t="shared" si="42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8"/>
        <v/>
      </c>
      <c r="D445" s="138" t="str">
        <f t="shared" si="39"/>
        <v/>
      </c>
      <c r="E445" s="150"/>
      <c r="F445" s="191" t="str">
        <f t="shared" si="40"/>
        <v/>
      </c>
      <c r="G445" s="185"/>
      <c r="H445" s="185"/>
      <c r="I445" s="185"/>
      <c r="K445" s="141" t="str">
        <f t="shared" si="41"/>
        <v/>
      </c>
      <c r="L445" s="141" t="str">
        <f t="shared" si="42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8"/>
        <v/>
      </c>
      <c r="D446" s="138" t="str">
        <f t="shared" si="39"/>
        <v/>
      </c>
      <c r="E446" s="150"/>
      <c r="F446" s="191" t="str">
        <f t="shared" si="40"/>
        <v/>
      </c>
      <c r="G446" s="185"/>
      <c r="H446" s="185"/>
      <c r="I446" s="185"/>
      <c r="K446" s="141" t="str">
        <f t="shared" si="41"/>
        <v/>
      </c>
      <c r="L446" s="141" t="str">
        <f t="shared" si="42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8"/>
        <v/>
      </c>
      <c r="D447" s="138" t="str">
        <f t="shared" si="39"/>
        <v/>
      </c>
      <c r="E447" s="150"/>
      <c r="F447" s="191" t="str">
        <f t="shared" si="40"/>
        <v/>
      </c>
      <c r="G447" s="185"/>
      <c r="H447" s="185"/>
      <c r="I447" s="185"/>
      <c r="K447" s="141" t="str">
        <f t="shared" si="41"/>
        <v/>
      </c>
      <c r="L447" s="141" t="str">
        <f t="shared" si="42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8"/>
        <v/>
      </c>
      <c r="D448" s="138" t="str">
        <f t="shared" si="39"/>
        <v/>
      </c>
      <c r="E448" s="150"/>
      <c r="F448" s="191" t="str">
        <f t="shared" si="40"/>
        <v/>
      </c>
      <c r="G448" s="185"/>
      <c r="H448" s="185"/>
      <c r="I448" s="185"/>
      <c r="K448" s="141" t="str">
        <f t="shared" si="41"/>
        <v/>
      </c>
      <c r="L448" s="141" t="str">
        <f t="shared" si="42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8"/>
        <v/>
      </c>
      <c r="D449" s="138" t="str">
        <f t="shared" si="39"/>
        <v/>
      </c>
      <c r="E449" s="150"/>
      <c r="F449" s="191" t="str">
        <f t="shared" si="40"/>
        <v/>
      </c>
      <c r="G449" s="185"/>
      <c r="H449" s="185"/>
      <c r="I449" s="185"/>
      <c r="K449" s="141" t="str">
        <f t="shared" si="41"/>
        <v/>
      </c>
      <c r="L449" s="141" t="str">
        <f t="shared" si="42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8"/>
        <v/>
      </c>
      <c r="D450" s="138" t="str">
        <f t="shared" si="39"/>
        <v/>
      </c>
      <c r="E450" s="150"/>
      <c r="F450" s="191" t="str">
        <f t="shared" si="40"/>
        <v/>
      </c>
      <c r="G450" s="185"/>
      <c r="H450" s="185"/>
      <c r="I450" s="185"/>
      <c r="K450" s="141" t="str">
        <f t="shared" si="41"/>
        <v/>
      </c>
      <c r="L450" s="141" t="str">
        <f t="shared" si="42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8"/>
        <v/>
      </c>
      <c r="D451" s="138" t="str">
        <f t="shared" si="39"/>
        <v/>
      </c>
      <c r="E451" s="150"/>
      <c r="F451" s="191" t="str">
        <f t="shared" si="40"/>
        <v/>
      </c>
      <c r="G451" s="185"/>
      <c r="H451" s="185"/>
      <c r="I451" s="185"/>
      <c r="K451" s="141" t="str">
        <f t="shared" si="41"/>
        <v/>
      </c>
      <c r="L451" s="141" t="str">
        <f t="shared" si="42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43">IFERROR(VLOOKUP(E452,$Q$6:$T$200,3,FALSE),"")</f>
        <v/>
      </c>
      <c r="D452" s="138" t="str">
        <f t="shared" ref="D452:D501" si="44">IFERROR(VLOOKUP(E452,$Q$6:$T$200,4,FALSE),"")</f>
        <v/>
      </c>
      <c r="E452" s="150"/>
      <c r="F452" s="191" t="str">
        <f t="shared" ref="F452:F501" si="45">IFERROR(VLOOKUP(E452,$Q$6:$T$200,2,FALSE),"")</f>
        <v/>
      </c>
      <c r="G452" s="185"/>
      <c r="H452" s="185"/>
      <c r="I452" s="185"/>
      <c r="K452" s="141" t="str">
        <f t="shared" ref="K452:K501" si="46">LEFT(E452,3)</f>
        <v/>
      </c>
      <c r="L452" s="141" t="str">
        <f t="shared" ref="L452:L501" si="47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43"/>
        <v/>
      </c>
      <c r="D453" s="138" t="str">
        <f t="shared" si="44"/>
        <v/>
      </c>
      <c r="E453" s="150"/>
      <c r="F453" s="191" t="str">
        <f t="shared" si="45"/>
        <v/>
      </c>
      <c r="G453" s="185"/>
      <c r="H453" s="185"/>
      <c r="I453" s="185"/>
      <c r="K453" s="141" t="str">
        <f t="shared" si="46"/>
        <v/>
      </c>
      <c r="L453" s="141" t="str">
        <f t="shared" si="47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43"/>
        <v/>
      </c>
      <c r="D454" s="138" t="str">
        <f t="shared" si="44"/>
        <v/>
      </c>
      <c r="E454" s="150"/>
      <c r="F454" s="191" t="str">
        <f t="shared" si="45"/>
        <v/>
      </c>
      <c r="G454" s="185"/>
      <c r="H454" s="185"/>
      <c r="I454" s="185"/>
      <c r="K454" s="141" t="str">
        <f t="shared" si="46"/>
        <v/>
      </c>
      <c r="L454" s="141" t="str">
        <f t="shared" si="47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43"/>
        <v/>
      </c>
      <c r="D455" s="138" t="str">
        <f t="shared" si="44"/>
        <v/>
      </c>
      <c r="E455" s="150"/>
      <c r="F455" s="191" t="str">
        <f t="shared" si="45"/>
        <v/>
      </c>
      <c r="G455" s="185"/>
      <c r="H455" s="185"/>
      <c r="I455" s="185"/>
      <c r="K455" s="141" t="str">
        <f t="shared" si="46"/>
        <v/>
      </c>
      <c r="L455" s="141" t="str">
        <f t="shared" si="47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43"/>
        <v/>
      </c>
      <c r="D456" s="138" t="str">
        <f t="shared" si="44"/>
        <v/>
      </c>
      <c r="E456" s="150"/>
      <c r="F456" s="191" t="str">
        <f t="shared" si="45"/>
        <v/>
      </c>
      <c r="G456" s="185"/>
      <c r="H456" s="185"/>
      <c r="I456" s="185"/>
      <c r="K456" s="141" t="str">
        <f t="shared" si="46"/>
        <v/>
      </c>
      <c r="L456" s="141" t="str">
        <f t="shared" si="47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43"/>
        <v/>
      </c>
      <c r="D457" s="138" t="str">
        <f t="shared" si="44"/>
        <v/>
      </c>
      <c r="E457" s="150"/>
      <c r="F457" s="191" t="str">
        <f t="shared" si="45"/>
        <v/>
      </c>
      <c r="G457" s="185"/>
      <c r="H457" s="185"/>
      <c r="I457" s="185"/>
      <c r="K457" s="141" t="str">
        <f t="shared" si="46"/>
        <v/>
      </c>
      <c r="L457" s="141" t="str">
        <f t="shared" si="47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43"/>
        <v/>
      </c>
      <c r="D458" s="138" t="str">
        <f t="shared" si="44"/>
        <v/>
      </c>
      <c r="E458" s="150"/>
      <c r="F458" s="191" t="str">
        <f t="shared" si="45"/>
        <v/>
      </c>
      <c r="G458" s="185"/>
      <c r="H458" s="185"/>
      <c r="I458" s="185"/>
      <c r="K458" s="141" t="str">
        <f t="shared" si="46"/>
        <v/>
      </c>
      <c r="L458" s="141" t="str">
        <f t="shared" si="47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43"/>
        <v/>
      </c>
      <c r="D459" s="138" t="str">
        <f t="shared" si="44"/>
        <v/>
      </c>
      <c r="E459" s="150"/>
      <c r="F459" s="191" t="str">
        <f t="shared" si="45"/>
        <v/>
      </c>
      <c r="G459" s="185"/>
      <c r="H459" s="185"/>
      <c r="I459" s="185"/>
      <c r="K459" s="141" t="str">
        <f t="shared" si="46"/>
        <v/>
      </c>
      <c r="L459" s="141" t="str">
        <f t="shared" si="47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43"/>
        <v/>
      </c>
      <c r="D460" s="138" t="str">
        <f t="shared" si="44"/>
        <v/>
      </c>
      <c r="E460" s="150"/>
      <c r="F460" s="191" t="str">
        <f t="shared" si="45"/>
        <v/>
      </c>
      <c r="G460" s="185"/>
      <c r="H460" s="185"/>
      <c r="I460" s="185"/>
      <c r="K460" s="141" t="str">
        <f t="shared" si="46"/>
        <v/>
      </c>
      <c r="L460" s="141" t="str">
        <f t="shared" si="47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43"/>
        <v/>
      </c>
      <c r="D461" s="138" t="str">
        <f t="shared" si="44"/>
        <v/>
      </c>
      <c r="E461" s="150"/>
      <c r="F461" s="191" t="str">
        <f t="shared" si="45"/>
        <v/>
      </c>
      <c r="G461" s="185"/>
      <c r="H461" s="185"/>
      <c r="I461" s="185"/>
      <c r="K461" s="141" t="str">
        <f t="shared" si="46"/>
        <v/>
      </c>
      <c r="L461" s="141" t="str">
        <f t="shared" si="47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43"/>
        <v/>
      </c>
      <c r="D462" s="138" t="str">
        <f t="shared" si="44"/>
        <v/>
      </c>
      <c r="E462" s="150"/>
      <c r="F462" s="191" t="str">
        <f t="shared" si="45"/>
        <v/>
      </c>
      <c r="G462" s="185"/>
      <c r="H462" s="185"/>
      <c r="I462" s="185"/>
      <c r="K462" s="141" t="str">
        <f t="shared" si="46"/>
        <v/>
      </c>
      <c r="L462" s="141" t="str">
        <f t="shared" si="47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43"/>
        <v/>
      </c>
      <c r="D463" s="138" t="str">
        <f t="shared" si="44"/>
        <v/>
      </c>
      <c r="E463" s="150"/>
      <c r="F463" s="191" t="str">
        <f t="shared" si="45"/>
        <v/>
      </c>
      <c r="G463" s="185"/>
      <c r="H463" s="185"/>
      <c r="I463" s="185"/>
      <c r="K463" s="141" t="str">
        <f t="shared" si="46"/>
        <v/>
      </c>
      <c r="L463" s="141" t="str">
        <f t="shared" si="47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43"/>
        <v/>
      </c>
      <c r="D464" s="138" t="str">
        <f t="shared" si="44"/>
        <v/>
      </c>
      <c r="E464" s="150"/>
      <c r="F464" s="191" t="str">
        <f t="shared" si="45"/>
        <v/>
      </c>
      <c r="G464" s="185"/>
      <c r="H464" s="185"/>
      <c r="I464" s="185"/>
      <c r="K464" s="141" t="str">
        <f t="shared" si="46"/>
        <v/>
      </c>
      <c r="L464" s="141" t="str">
        <f t="shared" si="47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43"/>
        <v/>
      </c>
      <c r="D465" s="138" t="str">
        <f t="shared" si="44"/>
        <v/>
      </c>
      <c r="E465" s="150"/>
      <c r="F465" s="191" t="str">
        <f t="shared" si="45"/>
        <v/>
      </c>
      <c r="G465" s="185"/>
      <c r="H465" s="185"/>
      <c r="I465" s="185"/>
      <c r="K465" s="141" t="str">
        <f t="shared" si="46"/>
        <v/>
      </c>
      <c r="L465" s="141" t="str">
        <f t="shared" si="47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43"/>
        <v/>
      </c>
      <c r="D466" s="138" t="str">
        <f t="shared" si="44"/>
        <v/>
      </c>
      <c r="E466" s="150"/>
      <c r="F466" s="191" t="str">
        <f t="shared" si="45"/>
        <v/>
      </c>
      <c r="G466" s="185"/>
      <c r="H466" s="185"/>
      <c r="I466" s="185"/>
      <c r="K466" s="141" t="str">
        <f t="shared" si="46"/>
        <v/>
      </c>
      <c r="L466" s="141" t="str">
        <f t="shared" si="47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43"/>
        <v/>
      </c>
      <c r="D467" s="138" t="str">
        <f t="shared" si="44"/>
        <v/>
      </c>
      <c r="E467" s="150"/>
      <c r="F467" s="191" t="str">
        <f t="shared" si="45"/>
        <v/>
      </c>
      <c r="G467" s="185"/>
      <c r="H467" s="185"/>
      <c r="I467" s="185"/>
      <c r="K467" s="141" t="str">
        <f t="shared" si="46"/>
        <v/>
      </c>
      <c r="L467" s="141" t="str">
        <f t="shared" si="47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43"/>
        <v/>
      </c>
      <c r="D468" s="138" t="str">
        <f t="shared" si="44"/>
        <v/>
      </c>
      <c r="E468" s="150"/>
      <c r="F468" s="191" t="str">
        <f t="shared" si="45"/>
        <v/>
      </c>
      <c r="G468" s="185"/>
      <c r="H468" s="185"/>
      <c r="I468" s="185"/>
      <c r="K468" s="141" t="str">
        <f t="shared" si="46"/>
        <v/>
      </c>
      <c r="L468" s="141" t="str">
        <f t="shared" si="47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43"/>
        <v/>
      </c>
      <c r="D469" s="138" t="str">
        <f t="shared" si="44"/>
        <v/>
      </c>
      <c r="E469" s="150"/>
      <c r="F469" s="191" t="str">
        <f t="shared" si="45"/>
        <v/>
      </c>
      <c r="G469" s="185"/>
      <c r="H469" s="185"/>
      <c r="I469" s="185"/>
      <c r="K469" s="141" t="str">
        <f t="shared" si="46"/>
        <v/>
      </c>
      <c r="L469" s="141" t="str">
        <f t="shared" si="47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43"/>
        <v/>
      </c>
      <c r="D470" s="138" t="str">
        <f t="shared" si="44"/>
        <v/>
      </c>
      <c r="E470" s="150"/>
      <c r="F470" s="191" t="str">
        <f t="shared" si="45"/>
        <v/>
      </c>
      <c r="G470" s="185"/>
      <c r="H470" s="185"/>
      <c r="I470" s="185"/>
      <c r="K470" s="141" t="str">
        <f t="shared" si="46"/>
        <v/>
      </c>
      <c r="L470" s="141" t="str">
        <f t="shared" si="47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43"/>
        <v/>
      </c>
      <c r="D471" s="138" t="str">
        <f t="shared" si="44"/>
        <v/>
      </c>
      <c r="E471" s="150"/>
      <c r="F471" s="191" t="str">
        <f t="shared" si="45"/>
        <v/>
      </c>
      <c r="G471" s="185"/>
      <c r="H471" s="185"/>
      <c r="I471" s="185"/>
      <c r="K471" s="141" t="str">
        <f t="shared" si="46"/>
        <v/>
      </c>
      <c r="L471" s="141" t="str">
        <f t="shared" si="47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43"/>
        <v/>
      </c>
      <c r="D472" s="138" t="str">
        <f t="shared" si="44"/>
        <v/>
      </c>
      <c r="E472" s="150"/>
      <c r="F472" s="191" t="str">
        <f t="shared" si="45"/>
        <v/>
      </c>
      <c r="G472" s="185"/>
      <c r="H472" s="185"/>
      <c r="I472" s="185"/>
      <c r="K472" s="141" t="str">
        <f t="shared" si="46"/>
        <v/>
      </c>
      <c r="L472" s="141" t="str">
        <f t="shared" si="47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43"/>
        <v/>
      </c>
      <c r="D473" s="138" t="str">
        <f t="shared" si="44"/>
        <v/>
      </c>
      <c r="E473" s="150"/>
      <c r="F473" s="191" t="str">
        <f t="shared" si="45"/>
        <v/>
      </c>
      <c r="G473" s="185"/>
      <c r="H473" s="185"/>
      <c r="I473" s="185"/>
      <c r="K473" s="141" t="str">
        <f t="shared" si="46"/>
        <v/>
      </c>
      <c r="L473" s="141" t="str">
        <f t="shared" si="47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43"/>
        <v/>
      </c>
      <c r="D474" s="138" t="str">
        <f t="shared" si="44"/>
        <v/>
      </c>
      <c r="E474" s="150"/>
      <c r="F474" s="191" t="str">
        <f t="shared" si="45"/>
        <v/>
      </c>
      <c r="G474" s="185"/>
      <c r="H474" s="185"/>
      <c r="I474" s="185"/>
      <c r="K474" s="141" t="str">
        <f t="shared" si="46"/>
        <v/>
      </c>
      <c r="L474" s="141" t="str">
        <f t="shared" si="47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43"/>
        <v/>
      </c>
      <c r="D475" s="138" t="str">
        <f t="shared" si="44"/>
        <v/>
      </c>
      <c r="E475" s="150"/>
      <c r="F475" s="191" t="str">
        <f t="shared" si="45"/>
        <v/>
      </c>
      <c r="G475" s="185"/>
      <c r="H475" s="185"/>
      <c r="I475" s="185"/>
      <c r="K475" s="141" t="str">
        <f t="shared" si="46"/>
        <v/>
      </c>
      <c r="L475" s="141" t="str">
        <f t="shared" si="47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43"/>
        <v/>
      </c>
      <c r="D476" s="138" t="str">
        <f t="shared" si="44"/>
        <v/>
      </c>
      <c r="E476" s="150"/>
      <c r="F476" s="191" t="str">
        <f t="shared" si="45"/>
        <v/>
      </c>
      <c r="G476" s="185"/>
      <c r="H476" s="185"/>
      <c r="I476" s="185"/>
      <c r="K476" s="141" t="str">
        <f t="shared" si="46"/>
        <v/>
      </c>
      <c r="L476" s="141" t="str">
        <f t="shared" si="47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43"/>
        <v/>
      </c>
      <c r="D477" s="138" t="str">
        <f t="shared" si="44"/>
        <v/>
      </c>
      <c r="E477" s="150"/>
      <c r="F477" s="191" t="str">
        <f t="shared" si="45"/>
        <v/>
      </c>
      <c r="G477" s="185"/>
      <c r="H477" s="185"/>
      <c r="I477" s="185"/>
      <c r="K477" s="141" t="str">
        <f t="shared" si="46"/>
        <v/>
      </c>
      <c r="L477" s="141" t="str">
        <f t="shared" si="47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43"/>
        <v/>
      </c>
      <c r="D478" s="138" t="str">
        <f t="shared" si="44"/>
        <v/>
      </c>
      <c r="E478" s="150"/>
      <c r="F478" s="191" t="str">
        <f t="shared" si="45"/>
        <v/>
      </c>
      <c r="G478" s="185"/>
      <c r="H478" s="185"/>
      <c r="I478" s="185"/>
      <c r="K478" s="141" t="str">
        <f t="shared" si="46"/>
        <v/>
      </c>
      <c r="L478" s="141" t="str">
        <f t="shared" si="47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43"/>
        <v/>
      </c>
      <c r="D479" s="138" t="str">
        <f t="shared" si="44"/>
        <v/>
      </c>
      <c r="E479" s="150"/>
      <c r="F479" s="191" t="str">
        <f t="shared" si="45"/>
        <v/>
      </c>
      <c r="G479" s="185"/>
      <c r="H479" s="185"/>
      <c r="I479" s="185"/>
      <c r="K479" s="141" t="str">
        <f t="shared" si="46"/>
        <v/>
      </c>
      <c r="L479" s="141" t="str">
        <f t="shared" si="47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43"/>
        <v/>
      </c>
      <c r="D480" s="138" t="str">
        <f t="shared" si="44"/>
        <v/>
      </c>
      <c r="E480" s="150"/>
      <c r="F480" s="191" t="str">
        <f t="shared" si="45"/>
        <v/>
      </c>
      <c r="G480" s="185"/>
      <c r="H480" s="185"/>
      <c r="I480" s="185"/>
      <c r="K480" s="141" t="str">
        <f t="shared" si="46"/>
        <v/>
      </c>
      <c r="L480" s="141" t="str">
        <f t="shared" si="47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43"/>
        <v/>
      </c>
      <c r="D481" s="138" t="str">
        <f t="shared" si="44"/>
        <v/>
      </c>
      <c r="E481" s="150"/>
      <c r="F481" s="191" t="str">
        <f t="shared" si="45"/>
        <v/>
      </c>
      <c r="G481" s="185"/>
      <c r="H481" s="185"/>
      <c r="I481" s="185"/>
      <c r="K481" s="141" t="str">
        <f t="shared" si="46"/>
        <v/>
      </c>
      <c r="L481" s="141" t="str">
        <f t="shared" si="47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43"/>
        <v/>
      </c>
      <c r="D482" s="138" t="str">
        <f t="shared" si="44"/>
        <v/>
      </c>
      <c r="E482" s="150"/>
      <c r="F482" s="191" t="str">
        <f t="shared" si="45"/>
        <v/>
      </c>
      <c r="G482" s="185"/>
      <c r="H482" s="185"/>
      <c r="I482" s="185"/>
      <c r="K482" s="141" t="str">
        <f t="shared" si="46"/>
        <v/>
      </c>
      <c r="L482" s="141" t="str">
        <f t="shared" si="47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43"/>
        <v/>
      </c>
      <c r="D483" s="138" t="str">
        <f t="shared" si="44"/>
        <v/>
      </c>
      <c r="E483" s="150"/>
      <c r="F483" s="191" t="str">
        <f t="shared" si="45"/>
        <v/>
      </c>
      <c r="G483" s="185"/>
      <c r="H483" s="185"/>
      <c r="I483" s="185"/>
      <c r="K483" s="141" t="str">
        <f t="shared" si="46"/>
        <v/>
      </c>
      <c r="L483" s="141" t="str">
        <f t="shared" si="47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43"/>
        <v/>
      </c>
      <c r="D484" s="138" t="str">
        <f t="shared" si="44"/>
        <v/>
      </c>
      <c r="E484" s="150"/>
      <c r="F484" s="191" t="str">
        <f t="shared" si="45"/>
        <v/>
      </c>
      <c r="G484" s="185"/>
      <c r="H484" s="185"/>
      <c r="I484" s="185"/>
      <c r="K484" s="141" t="str">
        <f t="shared" si="46"/>
        <v/>
      </c>
      <c r="L484" s="141" t="str">
        <f t="shared" si="47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43"/>
        <v/>
      </c>
      <c r="D485" s="138" t="str">
        <f t="shared" si="44"/>
        <v/>
      </c>
      <c r="E485" s="150"/>
      <c r="F485" s="191" t="str">
        <f t="shared" si="45"/>
        <v/>
      </c>
      <c r="G485" s="185"/>
      <c r="H485" s="185"/>
      <c r="I485" s="185"/>
      <c r="K485" s="141" t="str">
        <f t="shared" si="46"/>
        <v/>
      </c>
      <c r="L485" s="141" t="str">
        <f t="shared" si="47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43"/>
        <v/>
      </c>
      <c r="D486" s="138" t="str">
        <f t="shared" si="44"/>
        <v/>
      </c>
      <c r="E486" s="150"/>
      <c r="F486" s="191" t="str">
        <f t="shared" si="45"/>
        <v/>
      </c>
      <c r="G486" s="185"/>
      <c r="H486" s="185"/>
      <c r="I486" s="185"/>
      <c r="K486" s="141" t="str">
        <f t="shared" si="46"/>
        <v/>
      </c>
      <c r="L486" s="141" t="str">
        <f t="shared" si="47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43"/>
        <v/>
      </c>
      <c r="D487" s="138" t="str">
        <f t="shared" si="44"/>
        <v/>
      </c>
      <c r="E487" s="150"/>
      <c r="F487" s="191" t="str">
        <f t="shared" si="45"/>
        <v/>
      </c>
      <c r="G487" s="185"/>
      <c r="H487" s="185"/>
      <c r="I487" s="185"/>
      <c r="K487" s="141" t="str">
        <f t="shared" si="46"/>
        <v/>
      </c>
      <c r="L487" s="141" t="str">
        <f t="shared" si="47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43"/>
        <v/>
      </c>
      <c r="D488" s="138" t="str">
        <f t="shared" si="44"/>
        <v/>
      </c>
      <c r="E488" s="150"/>
      <c r="F488" s="191" t="str">
        <f t="shared" si="45"/>
        <v/>
      </c>
      <c r="G488" s="185"/>
      <c r="H488" s="185"/>
      <c r="I488" s="185"/>
      <c r="K488" s="141" t="str">
        <f t="shared" si="46"/>
        <v/>
      </c>
      <c r="L488" s="141" t="str">
        <f t="shared" si="47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43"/>
        <v/>
      </c>
      <c r="D489" s="138" t="str">
        <f t="shared" si="44"/>
        <v/>
      </c>
      <c r="E489" s="150"/>
      <c r="F489" s="191" t="str">
        <f t="shared" si="45"/>
        <v/>
      </c>
      <c r="G489" s="185"/>
      <c r="H489" s="185"/>
      <c r="I489" s="185"/>
      <c r="K489" s="141" t="str">
        <f t="shared" si="46"/>
        <v/>
      </c>
      <c r="L489" s="141" t="str">
        <f t="shared" si="47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43"/>
        <v/>
      </c>
      <c r="D490" s="138" t="str">
        <f t="shared" si="44"/>
        <v/>
      </c>
      <c r="E490" s="150"/>
      <c r="F490" s="191" t="str">
        <f t="shared" si="45"/>
        <v/>
      </c>
      <c r="G490" s="185"/>
      <c r="H490" s="185"/>
      <c r="I490" s="185"/>
      <c r="K490" s="141" t="str">
        <f t="shared" si="46"/>
        <v/>
      </c>
      <c r="L490" s="141" t="str">
        <f t="shared" si="47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43"/>
        <v/>
      </c>
      <c r="D491" s="138" t="str">
        <f t="shared" si="44"/>
        <v/>
      </c>
      <c r="E491" s="150"/>
      <c r="F491" s="191" t="str">
        <f t="shared" si="45"/>
        <v/>
      </c>
      <c r="G491" s="185"/>
      <c r="H491" s="185"/>
      <c r="I491" s="185"/>
      <c r="K491" s="141" t="str">
        <f t="shared" si="46"/>
        <v/>
      </c>
      <c r="L491" s="141" t="str">
        <f t="shared" si="47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43"/>
        <v/>
      </c>
      <c r="D492" s="138" t="str">
        <f t="shared" si="44"/>
        <v/>
      </c>
      <c r="E492" s="150"/>
      <c r="F492" s="191" t="str">
        <f t="shared" si="45"/>
        <v/>
      </c>
      <c r="G492" s="185"/>
      <c r="H492" s="185"/>
      <c r="I492" s="185"/>
      <c r="K492" s="141" t="str">
        <f t="shared" si="46"/>
        <v/>
      </c>
      <c r="L492" s="141" t="str">
        <f t="shared" si="47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43"/>
        <v/>
      </c>
      <c r="D493" s="138" t="str">
        <f t="shared" si="44"/>
        <v/>
      </c>
      <c r="E493" s="150"/>
      <c r="F493" s="191" t="str">
        <f t="shared" si="45"/>
        <v/>
      </c>
      <c r="G493" s="185"/>
      <c r="H493" s="185"/>
      <c r="I493" s="185"/>
      <c r="K493" s="141" t="str">
        <f t="shared" si="46"/>
        <v/>
      </c>
      <c r="L493" s="141" t="str">
        <f t="shared" si="47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43"/>
        <v/>
      </c>
      <c r="D494" s="138" t="str">
        <f t="shared" si="44"/>
        <v/>
      </c>
      <c r="E494" s="150"/>
      <c r="F494" s="191" t="str">
        <f t="shared" si="45"/>
        <v/>
      </c>
      <c r="G494" s="185"/>
      <c r="H494" s="185"/>
      <c r="I494" s="185"/>
      <c r="K494" s="141" t="str">
        <f t="shared" si="46"/>
        <v/>
      </c>
      <c r="L494" s="141" t="str">
        <f t="shared" si="47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43"/>
        <v/>
      </c>
      <c r="D495" s="138" t="str">
        <f t="shared" si="44"/>
        <v/>
      </c>
      <c r="E495" s="150"/>
      <c r="F495" s="191" t="str">
        <f t="shared" si="45"/>
        <v/>
      </c>
      <c r="G495" s="185"/>
      <c r="H495" s="185"/>
      <c r="I495" s="185"/>
      <c r="K495" s="141" t="str">
        <f t="shared" si="46"/>
        <v/>
      </c>
      <c r="L495" s="141" t="str">
        <f t="shared" si="47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43"/>
        <v/>
      </c>
      <c r="D496" s="138" t="str">
        <f t="shared" si="44"/>
        <v/>
      </c>
      <c r="E496" s="150"/>
      <c r="F496" s="191" t="str">
        <f t="shared" si="45"/>
        <v/>
      </c>
      <c r="G496" s="185"/>
      <c r="H496" s="185"/>
      <c r="I496" s="185"/>
      <c r="K496" s="141" t="str">
        <f t="shared" si="46"/>
        <v/>
      </c>
      <c r="L496" s="141" t="str">
        <f t="shared" si="47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43"/>
        <v/>
      </c>
      <c r="D497" s="138" t="str">
        <f t="shared" si="44"/>
        <v/>
      </c>
      <c r="E497" s="150"/>
      <c r="F497" s="191" t="str">
        <f t="shared" si="45"/>
        <v/>
      </c>
      <c r="G497" s="185"/>
      <c r="H497" s="185"/>
      <c r="I497" s="185"/>
      <c r="K497" s="141" t="str">
        <f t="shared" si="46"/>
        <v/>
      </c>
      <c r="L497" s="141" t="str">
        <f t="shared" si="47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43"/>
        <v/>
      </c>
      <c r="D498" s="138" t="str">
        <f t="shared" si="44"/>
        <v/>
      </c>
      <c r="E498" s="150"/>
      <c r="F498" s="191" t="str">
        <f t="shared" si="45"/>
        <v/>
      </c>
      <c r="G498" s="185"/>
      <c r="H498" s="185"/>
      <c r="I498" s="185"/>
      <c r="K498" s="141" t="str">
        <f t="shared" si="46"/>
        <v/>
      </c>
      <c r="L498" s="141" t="str">
        <f t="shared" si="47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43"/>
        <v/>
      </c>
      <c r="D499" s="138" t="str">
        <f t="shared" si="44"/>
        <v/>
      </c>
      <c r="E499" s="150"/>
      <c r="F499" s="191" t="str">
        <f t="shared" si="45"/>
        <v/>
      </c>
      <c r="G499" s="185"/>
      <c r="H499" s="185"/>
      <c r="I499" s="185"/>
      <c r="K499" s="141" t="str">
        <f t="shared" si="46"/>
        <v/>
      </c>
      <c r="L499" s="141" t="str">
        <f t="shared" si="47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43"/>
        <v/>
      </c>
      <c r="D500" s="138" t="str">
        <f t="shared" si="44"/>
        <v/>
      </c>
      <c r="E500" s="150"/>
      <c r="F500" s="191" t="str">
        <f t="shared" si="45"/>
        <v/>
      </c>
      <c r="G500" s="185"/>
      <c r="H500" s="185"/>
      <c r="I500" s="185"/>
      <c r="K500" s="141" t="str">
        <f t="shared" si="46"/>
        <v/>
      </c>
      <c r="L500" s="141" t="str">
        <f t="shared" si="47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43"/>
        <v/>
      </c>
      <c r="D501" s="138" t="str">
        <f t="shared" si="44"/>
        <v/>
      </c>
      <c r="E501" s="150"/>
      <c r="F501" s="191" t="str">
        <f t="shared" si="45"/>
        <v/>
      </c>
      <c r="G501" s="185"/>
      <c r="H501" s="185"/>
      <c r="I501" s="185"/>
      <c r="K501" s="141" t="str">
        <f t="shared" si="46"/>
        <v/>
      </c>
      <c r="L501" s="141" t="str">
        <f t="shared" si="47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xWindow="577" yWindow="658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51" activePane="bottomLeft" state="frozen"/>
      <selection pane="bottomLeft" activeCell="I61" sqref="I61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3446469</v>
      </c>
      <c r="J3" s="185">
        <v>3556756</v>
      </c>
      <c r="K3" s="185">
        <v>3574540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164762</v>
      </c>
      <c r="J4" s="185">
        <v>170034</v>
      </c>
      <c r="K4" s="185">
        <v>170884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68</v>
      </c>
      <c r="H5" s="146" t="str">
        <f t="shared" si="5"/>
        <v>REDOVNA DJELATNOST SVEUČILIŠTA U OSIJEKU</v>
      </c>
      <c r="I5" s="185">
        <v>514730</v>
      </c>
      <c r="J5" s="185">
        <v>531201</v>
      </c>
      <c r="K5" s="185">
        <v>533857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106890</v>
      </c>
      <c r="J6" s="185">
        <v>110310</v>
      </c>
      <c r="K6" s="185">
        <v>110862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9000</v>
      </c>
      <c r="J7" s="185">
        <v>9288</v>
      </c>
      <c r="K7" s="185">
        <v>9334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11265</v>
      </c>
      <c r="J8" s="185">
        <v>11625</v>
      </c>
      <c r="K8" s="185">
        <v>11683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3221</v>
      </c>
      <c r="F9" s="146" t="str">
        <f t="shared" si="4"/>
        <v>Uredski materijal i ostali materijalni rashodi</v>
      </c>
      <c r="G9" s="186" t="s">
        <v>801</v>
      </c>
      <c r="H9" s="146" t="str">
        <f t="shared" si="5"/>
        <v>PROGRAMSKO FINANCIRANJE JAVNIH VISOKIH UČILIŠTA</v>
      </c>
      <c r="I9" s="185">
        <v>12495</v>
      </c>
      <c r="J9" s="185">
        <v>13744</v>
      </c>
      <c r="K9" s="185">
        <v>13744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3223</v>
      </c>
      <c r="F10" s="146" t="str">
        <f t="shared" si="4"/>
        <v>Energija</v>
      </c>
      <c r="G10" s="186" t="s">
        <v>801</v>
      </c>
      <c r="H10" s="146" t="str">
        <f t="shared" si="5"/>
        <v>PROGRAMSKO FINANCIRANJE JAVNIH VISOKIH UČILIŠTA</v>
      </c>
      <c r="I10" s="185">
        <v>190788</v>
      </c>
      <c r="J10" s="185">
        <v>209867</v>
      </c>
      <c r="K10" s="185">
        <v>209867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3224</v>
      </c>
      <c r="F11" s="146" t="str">
        <f t="shared" si="4"/>
        <v>Materijal i dijelovi za tekuće i investicijsko održavanje</v>
      </c>
      <c r="G11" s="186" t="s">
        <v>801</v>
      </c>
      <c r="H11" s="146" t="str">
        <f t="shared" si="5"/>
        <v>PROGRAMSKO FINANCIRANJE JAVNIH VISOKIH UČILIŠTA</v>
      </c>
      <c r="I11" s="185">
        <v>34601</v>
      </c>
      <c r="J11" s="185">
        <v>38061</v>
      </c>
      <c r="K11" s="185">
        <v>38061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3232</v>
      </c>
      <c r="F12" s="146" t="str">
        <f t="shared" si="4"/>
        <v>Usluge tekućeg i investicijskog održavanja</v>
      </c>
      <c r="G12" s="186" t="s">
        <v>801</v>
      </c>
      <c r="H12" s="146" t="str">
        <f t="shared" si="5"/>
        <v>PROGRAMSKO FINANCIRANJE JAVNIH VISOKIH UČILIŠTA</v>
      </c>
      <c r="I12" s="185">
        <v>105726</v>
      </c>
      <c r="J12" s="185">
        <v>116299</v>
      </c>
      <c r="K12" s="185">
        <v>116299</v>
      </c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3234</v>
      </c>
      <c r="F13" s="146" t="str">
        <f t="shared" si="4"/>
        <v>Komunalne usluge</v>
      </c>
      <c r="G13" s="186" t="s">
        <v>801</v>
      </c>
      <c r="H13" s="146" t="str">
        <f t="shared" si="5"/>
        <v>PROGRAMSKO FINANCIRANJE JAVNIH VISOKIH UČILIŠTA</v>
      </c>
      <c r="I13" s="185">
        <v>22882</v>
      </c>
      <c r="J13" s="185">
        <v>25170</v>
      </c>
      <c r="K13" s="185">
        <v>25170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3238</v>
      </c>
      <c r="F14" s="146" t="str">
        <f t="shared" si="4"/>
        <v>Računalne usluge</v>
      </c>
      <c r="G14" s="186" t="s">
        <v>801</v>
      </c>
      <c r="H14" s="146" t="str">
        <f t="shared" si="5"/>
        <v>PROGRAMSKO FINANCIRANJE JAVNIH VISOKIH UČILIŠTA</v>
      </c>
      <c r="I14" s="185">
        <v>34787</v>
      </c>
      <c r="J14" s="185">
        <v>38266</v>
      </c>
      <c r="K14" s="185">
        <v>38266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3239</v>
      </c>
      <c r="F15" s="146" t="str">
        <f t="shared" si="4"/>
        <v>Ostale usluge</v>
      </c>
      <c r="G15" s="186" t="s">
        <v>801</v>
      </c>
      <c r="H15" s="146" t="str">
        <f t="shared" si="5"/>
        <v>PROGRAMSKO FINANCIRANJE JAVNIH VISOKIH UČILIŠTA</v>
      </c>
      <c r="I15" s="185">
        <v>16820</v>
      </c>
      <c r="J15" s="185">
        <v>18502</v>
      </c>
      <c r="K15" s="185">
        <v>18502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3291</v>
      </c>
      <c r="F16" s="146" t="str">
        <f t="shared" si="4"/>
        <v>Naknade za rad predstavničkih i izvršnih tijela, povjerensta</v>
      </c>
      <c r="G16" s="186" t="s">
        <v>801</v>
      </c>
      <c r="H16" s="146" t="str">
        <f t="shared" si="5"/>
        <v>PROGRAMSKO FINANCIRANJE JAVNIH VISOKIH UČILIŠTA</v>
      </c>
      <c r="I16" s="185">
        <v>14417</v>
      </c>
      <c r="J16" s="185">
        <v>15859</v>
      </c>
      <c r="K16" s="185">
        <v>15859</v>
      </c>
      <c r="M16" s="141" t="str">
        <f t="shared" si="6"/>
        <v>329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31</v>
      </c>
      <c r="D17" s="146" t="str">
        <f t="shared" si="3"/>
        <v>Vlastiti prihodi</v>
      </c>
      <c r="E17" s="151">
        <v>4221</v>
      </c>
      <c r="F17" s="146" t="str">
        <f t="shared" si="4"/>
        <v>Uredska oprema i namještaj</v>
      </c>
      <c r="G17" s="186" t="s">
        <v>184</v>
      </c>
      <c r="H17" s="146" t="str">
        <f t="shared" si="5"/>
        <v>REDOVNA DJELATNOST SVEUČILIŠTA U OSIJEKU (IZ EVIDENCIJSKIH PRIHODA)</v>
      </c>
      <c r="I17" s="185">
        <v>80000</v>
      </c>
      <c r="J17" s="185">
        <v>85000</v>
      </c>
      <c r="K17" s="185">
        <v>85000</v>
      </c>
      <c r="M17" s="141" t="str">
        <f t="shared" si="6"/>
        <v>422</v>
      </c>
      <c r="N17" s="141" t="str">
        <f t="shared" si="7"/>
        <v>42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43</v>
      </c>
      <c r="D18" s="146" t="str">
        <f t="shared" si="3"/>
        <v>Ostali prihodi za posebne namjene</v>
      </c>
      <c r="E18" s="151">
        <v>3121</v>
      </c>
      <c r="F18" s="146" t="str">
        <f t="shared" si="4"/>
        <v>Ostali rashodi za zaposlene</v>
      </c>
      <c r="G18" s="186" t="s">
        <v>184</v>
      </c>
      <c r="H18" s="146" t="str">
        <f t="shared" si="5"/>
        <v>REDOVNA DJELATNOST SVEUČILIŠTA U OSIJEKU (IZ EVIDENCIJSKIH PRIHODA)</v>
      </c>
      <c r="I18" s="185">
        <v>140000</v>
      </c>
      <c r="J18" s="185">
        <v>140000</v>
      </c>
      <c r="K18" s="185">
        <v>140000</v>
      </c>
      <c r="M18" s="141" t="str">
        <f t="shared" si="6"/>
        <v>312</v>
      </c>
      <c r="N18" s="141" t="str">
        <f t="shared" si="7"/>
        <v>31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43</v>
      </c>
      <c r="D19" s="146" t="str">
        <f t="shared" si="3"/>
        <v>Ostali prihodi za posebne namjene</v>
      </c>
      <c r="E19" s="151">
        <v>3211</v>
      </c>
      <c r="F19" s="146" t="str">
        <f t="shared" si="4"/>
        <v>Službena putovanja</v>
      </c>
      <c r="G19" s="186" t="s">
        <v>184</v>
      </c>
      <c r="H19" s="146" t="str">
        <f t="shared" si="5"/>
        <v>REDOVNA DJELATNOST SVEUČILIŠTA U OSIJEKU (IZ EVIDENCIJSKIH PRIHODA)</v>
      </c>
      <c r="I19" s="185">
        <v>9500</v>
      </c>
      <c r="J19" s="185">
        <v>9500</v>
      </c>
      <c r="K19" s="185">
        <v>9500</v>
      </c>
      <c r="M19" s="141" t="str">
        <f t="shared" si="6"/>
        <v>321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43</v>
      </c>
      <c r="D20" s="146" t="str">
        <f t="shared" si="3"/>
        <v>Ostali prihodi za posebne namjene</v>
      </c>
      <c r="E20" s="151">
        <v>3213</v>
      </c>
      <c r="F20" s="146" t="str">
        <f t="shared" si="4"/>
        <v>Stručno usavršavanje zaposlenika</v>
      </c>
      <c r="G20" s="186" t="s">
        <v>184</v>
      </c>
      <c r="H20" s="146" t="str">
        <f t="shared" si="5"/>
        <v>REDOVNA DJELATNOST SVEUČILIŠTA U OSIJEKU (IZ EVIDENCIJSKIH PRIHODA)</v>
      </c>
      <c r="I20" s="185">
        <v>11000</v>
      </c>
      <c r="J20" s="185">
        <v>11000</v>
      </c>
      <c r="K20" s="185">
        <v>11000</v>
      </c>
      <c r="M20" s="141" t="str">
        <f t="shared" si="6"/>
        <v>321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43</v>
      </c>
      <c r="D21" s="146" t="str">
        <f t="shared" si="3"/>
        <v>Ostali prihodi za posebne namjene</v>
      </c>
      <c r="E21" s="151">
        <v>3214</v>
      </c>
      <c r="F21" s="146" t="str">
        <f t="shared" si="4"/>
        <v>Ostale naknade troškova zaposlenima</v>
      </c>
      <c r="G21" s="186" t="s">
        <v>184</v>
      </c>
      <c r="H21" s="146" t="str">
        <f t="shared" si="5"/>
        <v>REDOVNA DJELATNOST SVEUČILIŠTA U OSIJEKU (IZ EVIDENCIJSKIH PRIHODA)</v>
      </c>
      <c r="I21" s="185">
        <v>2000</v>
      </c>
      <c r="J21" s="185">
        <v>2000</v>
      </c>
      <c r="K21" s="185">
        <v>2000</v>
      </c>
      <c r="M21" s="141" t="str">
        <f t="shared" si="6"/>
        <v>321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43</v>
      </c>
      <c r="D22" s="146" t="str">
        <f t="shared" si="3"/>
        <v>Ostali prihodi za posebne namjene</v>
      </c>
      <c r="E22" s="151">
        <v>3221</v>
      </c>
      <c r="F22" s="146" t="str">
        <f t="shared" si="4"/>
        <v>Uredski materijal i ostali materijalni rashodi</v>
      </c>
      <c r="G22" s="186" t="s">
        <v>184</v>
      </c>
      <c r="H22" s="146" t="str">
        <f t="shared" si="5"/>
        <v>REDOVNA DJELATNOST SVEUČILIŠTA U OSIJEKU (IZ EVIDENCIJSKIH PRIHODA)</v>
      </c>
      <c r="I22" s="185">
        <v>151893</v>
      </c>
      <c r="J22" s="185">
        <v>151893</v>
      </c>
      <c r="K22" s="185">
        <v>151893</v>
      </c>
      <c r="M22" s="141" t="str">
        <f t="shared" si="6"/>
        <v>322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43</v>
      </c>
      <c r="D23" s="146" t="str">
        <f t="shared" si="3"/>
        <v>Ostali prihodi za posebne namjene</v>
      </c>
      <c r="E23" s="151">
        <v>3223</v>
      </c>
      <c r="F23" s="146" t="str">
        <f t="shared" si="4"/>
        <v>Energija</v>
      </c>
      <c r="G23" s="186" t="s">
        <v>184</v>
      </c>
      <c r="H23" s="146" t="str">
        <f t="shared" si="5"/>
        <v>REDOVNA DJELATNOST SVEUČILIŠTA U OSIJEKU (IZ EVIDENCIJSKIH PRIHODA)</v>
      </c>
      <c r="I23" s="185">
        <v>0</v>
      </c>
      <c r="J23" s="185">
        <v>0</v>
      </c>
      <c r="K23" s="185">
        <v>0</v>
      </c>
      <c r="M23" s="141" t="str">
        <f t="shared" si="6"/>
        <v>322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43</v>
      </c>
      <c r="D24" s="146" t="str">
        <f t="shared" si="3"/>
        <v>Ostali prihodi za posebne namjene</v>
      </c>
      <c r="E24" s="151">
        <v>3224</v>
      </c>
      <c r="F24" s="146" t="str">
        <f t="shared" si="4"/>
        <v>Materijal i dijelovi za tekuće i investicijsko održavanje</v>
      </c>
      <c r="G24" s="186" t="s">
        <v>184</v>
      </c>
      <c r="H24" s="146" t="str">
        <f t="shared" si="5"/>
        <v>REDOVNA DJELATNOST SVEUČILIŠTA U OSIJEKU (IZ EVIDENCIJSKIH PRIHODA)</v>
      </c>
      <c r="I24" s="185">
        <v>15500</v>
      </c>
      <c r="J24" s="185">
        <v>15500</v>
      </c>
      <c r="K24" s="185">
        <v>15500</v>
      </c>
      <c r="M24" s="141" t="str">
        <f t="shared" si="6"/>
        <v>322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43</v>
      </c>
      <c r="D25" s="146" t="str">
        <f t="shared" si="3"/>
        <v>Ostali prihodi za posebne namjene</v>
      </c>
      <c r="E25" s="151">
        <v>3225</v>
      </c>
      <c r="F25" s="146" t="str">
        <f t="shared" si="4"/>
        <v>Sitni inventar i auto gume</v>
      </c>
      <c r="G25" s="186" t="s">
        <v>184</v>
      </c>
      <c r="H25" s="146" t="str">
        <f t="shared" si="5"/>
        <v>REDOVNA DJELATNOST SVEUČILIŠTA U OSIJEKU (IZ EVIDENCIJSKIH PRIHODA)</v>
      </c>
      <c r="I25" s="185">
        <v>20000</v>
      </c>
      <c r="J25" s="185">
        <v>20000</v>
      </c>
      <c r="K25" s="185">
        <v>20000</v>
      </c>
      <c r="M25" s="141" t="str">
        <f t="shared" si="6"/>
        <v>322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43</v>
      </c>
      <c r="D26" s="146" t="str">
        <f t="shared" si="3"/>
        <v>Ostali prihodi za posebne namjene</v>
      </c>
      <c r="E26" s="151">
        <v>3227</v>
      </c>
      <c r="F26" s="146" t="str">
        <f t="shared" si="4"/>
        <v>Službena, radna i zaštitna odjeća i obuća</v>
      </c>
      <c r="G26" s="186" t="s">
        <v>184</v>
      </c>
      <c r="H26" s="146" t="str">
        <f t="shared" si="5"/>
        <v>REDOVNA DJELATNOST SVEUČILIŠTA U OSIJEKU (IZ EVIDENCIJSKIH PRIHODA)</v>
      </c>
      <c r="I26" s="185">
        <v>1500</v>
      </c>
      <c r="J26" s="185">
        <v>1500</v>
      </c>
      <c r="K26" s="185">
        <v>1500</v>
      </c>
      <c r="M26" s="141" t="str">
        <f t="shared" si="6"/>
        <v>322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43</v>
      </c>
      <c r="D27" s="146" t="str">
        <f t="shared" si="3"/>
        <v>Ostali prihodi za posebne namjene</v>
      </c>
      <c r="E27" s="151">
        <v>3231</v>
      </c>
      <c r="F27" s="146" t="str">
        <f t="shared" si="4"/>
        <v>Usluge telefona, pošte i prijevoza</v>
      </c>
      <c r="G27" s="186" t="s">
        <v>184</v>
      </c>
      <c r="H27" s="146" t="str">
        <f t="shared" si="5"/>
        <v>REDOVNA DJELATNOST SVEUČILIŠTA U OSIJEKU (IZ EVIDENCIJSKIH PRIHODA)</v>
      </c>
      <c r="I27" s="185">
        <v>34000</v>
      </c>
      <c r="J27" s="185">
        <v>34000</v>
      </c>
      <c r="K27" s="185">
        <v>34000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43</v>
      </c>
      <c r="D28" s="146" t="str">
        <f t="shared" si="3"/>
        <v>Ostali prihodi za posebne namjene</v>
      </c>
      <c r="E28" s="151">
        <v>3232</v>
      </c>
      <c r="F28" s="146" t="str">
        <f t="shared" si="4"/>
        <v>Usluge tekućeg i investicijskog održavanja</v>
      </c>
      <c r="G28" s="186" t="s">
        <v>184</v>
      </c>
      <c r="H28" s="146" t="str">
        <f t="shared" si="5"/>
        <v>REDOVNA DJELATNOST SVEUČILIŠTA U OSIJEKU (IZ EVIDENCIJSKIH PRIHODA)</v>
      </c>
      <c r="I28" s="185">
        <v>5000</v>
      </c>
      <c r="J28" s="185">
        <v>5000</v>
      </c>
      <c r="K28" s="185">
        <v>5000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43</v>
      </c>
      <c r="D29" s="146" t="str">
        <f t="shared" si="3"/>
        <v>Ostali prihodi za posebne namjene</v>
      </c>
      <c r="E29" s="151">
        <v>3233</v>
      </c>
      <c r="F29" s="146" t="str">
        <f t="shared" si="4"/>
        <v>Usluge promidžbe i informiranja</v>
      </c>
      <c r="G29" s="186" t="s">
        <v>184</v>
      </c>
      <c r="H29" s="146" t="str">
        <f t="shared" si="5"/>
        <v>REDOVNA DJELATNOST SVEUČILIŠTA U OSIJEKU (IZ EVIDENCIJSKIH PRIHODA)</v>
      </c>
      <c r="I29" s="185">
        <v>8500</v>
      </c>
      <c r="J29" s="185">
        <v>13500</v>
      </c>
      <c r="K29" s="185">
        <v>13500</v>
      </c>
      <c r="M29" s="141" t="str">
        <f t="shared" si="6"/>
        <v>323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3"/>
        <v>Ostali prihodi za posebne namjene</v>
      </c>
      <c r="E30" s="151">
        <v>3234</v>
      </c>
      <c r="F30" s="146" t="str">
        <f t="shared" si="4"/>
        <v>Komunalne usluge</v>
      </c>
      <c r="G30" s="186" t="s">
        <v>184</v>
      </c>
      <c r="H30" s="146" t="str">
        <f t="shared" si="5"/>
        <v>REDOVNA DJELATNOST SVEUČILIŠTA U OSIJEKU (IZ EVIDENCIJSKIH PRIHODA)</v>
      </c>
      <c r="I30" s="185">
        <v>500</v>
      </c>
      <c r="J30" s="185">
        <v>500</v>
      </c>
      <c r="K30" s="185">
        <v>500</v>
      </c>
      <c r="M30" s="141" t="str">
        <f t="shared" si="6"/>
        <v>323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3"/>
        <v>Ostali prihodi za posebne namjene</v>
      </c>
      <c r="E31" s="151">
        <v>3236</v>
      </c>
      <c r="F31" s="146" t="str">
        <f t="shared" si="4"/>
        <v>Zdravstvene i veterinarske usluge</v>
      </c>
      <c r="G31" s="186" t="s">
        <v>184</v>
      </c>
      <c r="H31" s="146" t="str">
        <f t="shared" si="5"/>
        <v>REDOVNA DJELATNOST SVEUČILIŠTA U OSIJEKU (IZ EVIDENCIJSKIH PRIHODA)</v>
      </c>
      <c r="I31" s="185">
        <v>12100</v>
      </c>
      <c r="J31" s="185">
        <v>12100</v>
      </c>
      <c r="K31" s="185">
        <v>12100</v>
      </c>
      <c r="M31" s="141" t="str">
        <f t="shared" si="6"/>
        <v>323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3"/>
        <v>Ostali prihodi za posebne namjene</v>
      </c>
      <c r="E32" s="151">
        <v>3237</v>
      </c>
      <c r="F32" s="146" t="str">
        <f t="shared" si="4"/>
        <v>Intelektualne i osobne usluge</v>
      </c>
      <c r="G32" s="186" t="s">
        <v>184</v>
      </c>
      <c r="H32" s="146" t="str">
        <f t="shared" si="5"/>
        <v>REDOVNA DJELATNOST SVEUČILIŠTA U OSIJEKU (IZ EVIDENCIJSKIH PRIHODA)</v>
      </c>
      <c r="I32" s="185">
        <v>12000</v>
      </c>
      <c r="J32" s="185">
        <v>12000</v>
      </c>
      <c r="K32" s="185">
        <v>12000</v>
      </c>
      <c r="M32" s="141" t="str">
        <f t="shared" si="6"/>
        <v>323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3"/>
        <v>Ostali prihodi za posebne namjene</v>
      </c>
      <c r="E33" s="151">
        <v>3238</v>
      </c>
      <c r="F33" s="146" t="str">
        <f t="shared" si="4"/>
        <v>Računalne usluge</v>
      </c>
      <c r="G33" s="186" t="s">
        <v>184</v>
      </c>
      <c r="H33" s="146" t="str">
        <f t="shared" si="5"/>
        <v>REDOVNA DJELATNOST SVEUČILIŠTA U OSIJEKU (IZ EVIDENCIJSKIH PRIHODA)</v>
      </c>
      <c r="I33" s="185">
        <v>58807</v>
      </c>
      <c r="J33" s="185">
        <v>58807</v>
      </c>
      <c r="K33" s="185">
        <v>58807</v>
      </c>
      <c r="M33" s="141" t="str">
        <f t="shared" si="6"/>
        <v>323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3"/>
        <v>Ostali prihodi za posebne namjene</v>
      </c>
      <c r="E34" s="151">
        <v>3239</v>
      </c>
      <c r="F34" s="146" t="str">
        <f t="shared" si="4"/>
        <v>Ostale usluge</v>
      </c>
      <c r="G34" s="186" t="s">
        <v>184</v>
      </c>
      <c r="H34" s="146" t="str">
        <f t="shared" si="5"/>
        <v>REDOVNA DJELATNOST SVEUČILIŠTA U OSIJEKU (IZ EVIDENCIJSKIH PRIHODA)</v>
      </c>
      <c r="I34" s="185">
        <v>32500</v>
      </c>
      <c r="J34" s="185">
        <v>32500</v>
      </c>
      <c r="K34" s="185">
        <v>32500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43</v>
      </c>
      <c r="D35" s="146" t="str">
        <f t="shared" si="3"/>
        <v>Ostali prihodi za posebne namjene</v>
      </c>
      <c r="E35" s="151">
        <v>3241</v>
      </c>
      <c r="F35" s="146" t="str">
        <f t="shared" si="4"/>
        <v>Naknade troškova osobama izvan radnog odnosa</v>
      </c>
      <c r="G35" s="186" t="s">
        <v>184</v>
      </c>
      <c r="H35" s="146" t="str">
        <f t="shared" si="5"/>
        <v>REDOVNA DJELATNOST SVEUČILIŠTA U OSIJEKU (IZ EVIDENCIJSKIH PRIHODA)</v>
      </c>
      <c r="I35" s="185">
        <v>2000</v>
      </c>
      <c r="J35" s="185">
        <v>2000</v>
      </c>
      <c r="K35" s="185">
        <v>2000</v>
      </c>
      <c r="M35" s="141" t="str">
        <f t="shared" si="6"/>
        <v>324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43</v>
      </c>
      <c r="D36" s="146" t="str">
        <f t="shared" si="3"/>
        <v>Ostali prihodi za posebne namjene</v>
      </c>
      <c r="E36" s="151">
        <v>3292</v>
      </c>
      <c r="F36" s="146" t="str">
        <f t="shared" si="4"/>
        <v>Premije osiguranja</v>
      </c>
      <c r="G36" s="186" t="s">
        <v>184</v>
      </c>
      <c r="H36" s="146" t="str">
        <f t="shared" si="5"/>
        <v>REDOVNA DJELATNOST SVEUČILIŠTA U OSIJEKU (IZ EVIDENCIJSKIH PRIHODA)</v>
      </c>
      <c r="I36" s="185">
        <v>4000</v>
      </c>
      <c r="J36" s="185">
        <v>4000</v>
      </c>
      <c r="K36" s="185">
        <v>4000</v>
      </c>
      <c r="M36" s="141" t="str">
        <f t="shared" si="6"/>
        <v>329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3"/>
        <v>Ostali prihodi za posebne namjene</v>
      </c>
      <c r="E37" s="151">
        <v>3293</v>
      </c>
      <c r="F37" s="146" t="str">
        <f t="shared" si="4"/>
        <v>Reprezentacija</v>
      </c>
      <c r="G37" s="186" t="s">
        <v>184</v>
      </c>
      <c r="H37" s="146" t="str">
        <f t="shared" si="5"/>
        <v>REDOVNA DJELATNOST SVEUČILIŠTA U OSIJEKU (IZ EVIDENCIJSKIH PRIHODA)</v>
      </c>
      <c r="I37" s="185">
        <v>12000</v>
      </c>
      <c r="J37" s="185">
        <v>12000</v>
      </c>
      <c r="K37" s="185">
        <v>12000</v>
      </c>
      <c r="M37" s="141" t="str">
        <f t="shared" si="6"/>
        <v>329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3"/>
        <v>Ostali prihodi za posebne namjene</v>
      </c>
      <c r="E38" s="151">
        <v>3294</v>
      </c>
      <c r="F38" s="146" t="str">
        <f t="shared" si="4"/>
        <v>Članarine i norme</v>
      </c>
      <c r="G38" s="186" t="s">
        <v>184</v>
      </c>
      <c r="H38" s="146" t="str">
        <f t="shared" si="5"/>
        <v>REDOVNA DJELATNOST SVEUČILIŠTA U OSIJEKU (IZ EVIDENCIJSKIH PRIHODA)</v>
      </c>
      <c r="I38" s="185">
        <v>2000</v>
      </c>
      <c r="J38" s="185">
        <v>2000</v>
      </c>
      <c r="K38" s="185">
        <v>2000</v>
      </c>
      <c r="M38" s="141" t="str">
        <f t="shared" si="6"/>
        <v>329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3"/>
        <v>Ostali prihodi za posebne namjene</v>
      </c>
      <c r="E39" s="151">
        <v>3295</v>
      </c>
      <c r="F39" s="146" t="str">
        <f t="shared" si="4"/>
        <v>Pristojbe i naknade</v>
      </c>
      <c r="G39" s="186" t="s">
        <v>184</v>
      </c>
      <c r="H39" s="146" t="str">
        <f t="shared" si="5"/>
        <v>REDOVNA DJELATNOST SVEUČILIŠTA U OSIJEKU (IZ EVIDENCIJSKIH PRIHODA)</v>
      </c>
      <c r="I39" s="185">
        <v>1000</v>
      </c>
      <c r="J39" s="185">
        <v>1000</v>
      </c>
      <c r="K39" s="185">
        <v>1000</v>
      </c>
      <c r="M39" s="141" t="str">
        <f t="shared" si="6"/>
        <v>329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3"/>
        <v>Ostali prihodi za posebne namjene</v>
      </c>
      <c r="E40" s="151">
        <v>3299</v>
      </c>
      <c r="F40" s="146" t="str">
        <f t="shared" si="4"/>
        <v>Ostali nespomenuti rashodi poslovanja</v>
      </c>
      <c r="G40" s="186" t="s">
        <v>184</v>
      </c>
      <c r="H40" s="146" t="str">
        <f t="shared" si="5"/>
        <v>REDOVNA DJELATNOST SVEUČILIŠTA U OSIJEKU (IZ EVIDENCIJSKIH PRIHODA)</v>
      </c>
      <c r="I40" s="185">
        <v>15000</v>
      </c>
      <c r="J40" s="185">
        <v>15000</v>
      </c>
      <c r="K40" s="185">
        <v>15000</v>
      </c>
      <c r="M40" s="141" t="str">
        <f t="shared" si="6"/>
        <v>329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3431</v>
      </c>
      <c r="F41" s="146" t="str">
        <f t="shared" si="4"/>
        <v>Bankarske usluge i usluge platnog prometa</v>
      </c>
      <c r="G41" s="186" t="s">
        <v>184</v>
      </c>
      <c r="H41" s="146" t="str">
        <f t="shared" si="5"/>
        <v>REDOVNA DJELATNOST SVEUČILIŠTA U OSIJEKU (IZ EVIDENCIJSKIH PRIHODA)</v>
      </c>
      <c r="I41" s="185">
        <v>19500</v>
      </c>
      <c r="J41" s="185">
        <v>19500</v>
      </c>
      <c r="K41" s="185">
        <v>19500</v>
      </c>
      <c r="M41" s="141" t="str">
        <f t="shared" si="6"/>
        <v>343</v>
      </c>
      <c r="N41" s="141" t="str">
        <f t="shared" si="7"/>
        <v>34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3434</v>
      </c>
      <c r="F42" s="146" t="str">
        <f t="shared" si="4"/>
        <v>Ostali nespomenuti financijski rashodi</v>
      </c>
      <c r="G42" s="186" t="s">
        <v>184</v>
      </c>
      <c r="H42" s="146" t="str">
        <f t="shared" si="5"/>
        <v>REDOVNA DJELATNOST SVEUČILIŠTA U OSIJEKU (IZ EVIDENCIJSKIH PRIHODA)</v>
      </c>
      <c r="I42" s="185">
        <v>500</v>
      </c>
      <c r="J42" s="185">
        <v>500</v>
      </c>
      <c r="K42" s="185">
        <v>500</v>
      </c>
      <c r="M42" s="141" t="str">
        <f t="shared" si="6"/>
        <v>343</v>
      </c>
      <c r="N42" s="141" t="str">
        <f t="shared" si="7"/>
        <v>34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4221</v>
      </c>
      <c r="F43" s="146" t="str">
        <f t="shared" si="4"/>
        <v>Uredska oprema i namještaj</v>
      </c>
      <c r="G43" s="186" t="s">
        <v>184</v>
      </c>
      <c r="H43" s="146" t="str">
        <f t="shared" si="5"/>
        <v>REDOVNA DJELATNOST SVEUČILIŠTA U OSIJEKU (IZ EVIDENCIJSKIH PRIHODA)</v>
      </c>
      <c r="I43" s="185">
        <v>19500</v>
      </c>
      <c r="J43" s="185">
        <v>44500</v>
      </c>
      <c r="K43" s="185">
        <v>44500</v>
      </c>
      <c r="M43" s="141" t="str">
        <f t="shared" si="6"/>
        <v>422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4241</v>
      </c>
      <c r="F44" s="146" t="str">
        <f t="shared" si="4"/>
        <v>Knjige</v>
      </c>
      <c r="G44" s="186" t="s">
        <v>184</v>
      </c>
      <c r="H44" s="146" t="str">
        <f t="shared" si="5"/>
        <v>REDOVNA DJELATNOST SVEUČILIŠTA U OSIJEKU (IZ EVIDENCIJSKIH PRIHODA)</v>
      </c>
      <c r="I44" s="185">
        <v>150000</v>
      </c>
      <c r="J44" s="185">
        <v>132000</v>
      </c>
      <c r="K44" s="185">
        <v>160000</v>
      </c>
      <c r="M44" s="141" t="str">
        <f t="shared" si="6"/>
        <v>424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61</v>
      </c>
      <c r="D45" s="146" t="str">
        <f t="shared" si="3"/>
        <v>Donacije</v>
      </c>
      <c r="E45" s="151">
        <v>4241</v>
      </c>
      <c r="F45" s="146" t="str">
        <f t="shared" si="4"/>
        <v>Knjige</v>
      </c>
      <c r="G45" s="186" t="s">
        <v>184</v>
      </c>
      <c r="H45" s="146" t="str">
        <f t="shared" si="5"/>
        <v>REDOVNA DJELATNOST SVEUČILIŠTA U OSIJEKU (IZ EVIDENCIJSKIH PRIHODA)</v>
      </c>
      <c r="I45" s="185">
        <v>22000</v>
      </c>
      <c r="J45" s="185">
        <v>0</v>
      </c>
      <c r="K45" s="185">
        <v>50000</v>
      </c>
      <c r="M45" s="141" t="str">
        <f t="shared" si="6"/>
        <v>424</v>
      </c>
      <c r="N45" s="141" t="str">
        <f t="shared" si="7"/>
        <v>42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52</v>
      </c>
      <c r="D46" s="146" t="str">
        <f t="shared" si="3"/>
        <v>Ostale pomoći</v>
      </c>
      <c r="E46" s="151">
        <v>3111</v>
      </c>
      <c r="F46" s="146" t="str">
        <f t="shared" si="4"/>
        <v>Plaće za redovan rad</v>
      </c>
      <c r="G46" s="186" t="s">
        <v>184</v>
      </c>
      <c r="H46" s="146" t="str">
        <f t="shared" si="5"/>
        <v>REDOVNA DJELATNOST SVEUČILIŠTA U OSIJEKU (IZ EVIDENCIJSKIH PRIHODA)</v>
      </c>
      <c r="I46" s="185">
        <v>1900000</v>
      </c>
      <c r="J46" s="185">
        <v>1970000</v>
      </c>
      <c r="K46" s="185">
        <v>1990000</v>
      </c>
      <c r="M46" s="141" t="str">
        <f t="shared" si="6"/>
        <v>311</v>
      </c>
      <c r="N46" s="141" t="str">
        <f t="shared" si="7"/>
        <v>31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52</v>
      </c>
      <c r="D47" s="146" t="str">
        <f t="shared" si="3"/>
        <v>Ostale pomoći</v>
      </c>
      <c r="E47" s="151">
        <v>3121</v>
      </c>
      <c r="F47" s="146" t="str">
        <f t="shared" si="4"/>
        <v>Ostali rashodi za zaposlene</v>
      </c>
      <c r="G47" s="186" t="s">
        <v>184</v>
      </c>
      <c r="H47" s="146" t="str">
        <f t="shared" si="5"/>
        <v>REDOVNA DJELATNOST SVEUČILIŠTA U OSIJEKU (IZ EVIDENCIJSKIH PRIHODA)</v>
      </c>
      <c r="I47" s="185">
        <v>115500</v>
      </c>
      <c r="J47" s="185">
        <v>131500</v>
      </c>
      <c r="K47" s="185">
        <v>131500</v>
      </c>
      <c r="M47" s="141" t="str">
        <f t="shared" si="6"/>
        <v>312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52</v>
      </c>
      <c r="D48" s="146" t="str">
        <f t="shared" si="3"/>
        <v>Ostale pomoći</v>
      </c>
      <c r="E48" s="151">
        <v>3132</v>
      </c>
      <c r="F48" s="146" t="str">
        <f t="shared" si="4"/>
        <v>Doprinosi za obvezno zdravstveno osiguranje</v>
      </c>
      <c r="G48" s="186" t="s">
        <v>184</v>
      </c>
      <c r="H48" s="146" t="str">
        <f t="shared" si="5"/>
        <v>REDOVNA DJELATNOST SVEUČILIŠTA U OSIJEKU (IZ EVIDENCIJSKIH PRIHODA)</v>
      </c>
      <c r="I48" s="185">
        <v>313500</v>
      </c>
      <c r="J48" s="185">
        <v>325050</v>
      </c>
      <c r="K48" s="185">
        <v>328350</v>
      </c>
      <c r="M48" s="141" t="str">
        <f t="shared" si="6"/>
        <v>313</v>
      </c>
      <c r="N48" s="141" t="str">
        <f t="shared" si="7"/>
        <v>31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52</v>
      </c>
      <c r="D49" s="146" t="str">
        <f t="shared" si="3"/>
        <v>Ostale pomoći</v>
      </c>
      <c r="E49" s="151">
        <v>3212</v>
      </c>
      <c r="F49" s="146" t="str">
        <f t="shared" si="4"/>
        <v>Naknade za prijevoz, za rad na terenu i odvojeni život</v>
      </c>
      <c r="G49" s="186" t="s">
        <v>184</v>
      </c>
      <c r="H49" s="146" t="str">
        <f t="shared" si="5"/>
        <v>REDOVNA DJELATNOST SVEUČILIŠTA U OSIJEKU (IZ EVIDENCIJSKIH PRIHODA)</v>
      </c>
      <c r="I49" s="185">
        <v>27000</v>
      </c>
      <c r="J49" s="185">
        <v>27000</v>
      </c>
      <c r="K49" s="185">
        <v>27000</v>
      </c>
      <c r="M49" s="141" t="str">
        <f t="shared" si="6"/>
        <v>321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52</v>
      </c>
      <c r="D50" s="146" t="str">
        <f t="shared" si="3"/>
        <v>Ostale pomoći</v>
      </c>
      <c r="E50" s="151">
        <v>3221</v>
      </c>
      <c r="F50" s="146" t="str">
        <f t="shared" si="4"/>
        <v>Uredski materijal i ostali materijalni rashodi</v>
      </c>
      <c r="G50" s="186" t="s">
        <v>184</v>
      </c>
      <c r="H50" s="146" t="str">
        <f t="shared" si="5"/>
        <v>REDOVNA DJELATNOST SVEUČILIŠTA U OSIJEKU (IZ EVIDENCIJSKIH PRIHODA)</v>
      </c>
      <c r="I50" s="185">
        <v>5107</v>
      </c>
      <c r="J50" s="185">
        <v>5107</v>
      </c>
      <c r="K50" s="185">
        <v>5107</v>
      </c>
      <c r="M50" s="141" t="str">
        <f t="shared" si="6"/>
        <v>322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52</v>
      </c>
      <c r="D51" s="146" t="str">
        <f t="shared" si="3"/>
        <v>Ostale pomoći</v>
      </c>
      <c r="E51" s="151">
        <v>3223</v>
      </c>
      <c r="F51" s="146" t="str">
        <f t="shared" si="4"/>
        <v>Energija</v>
      </c>
      <c r="G51" s="186" t="s">
        <v>184</v>
      </c>
      <c r="H51" s="146" t="str">
        <f t="shared" si="5"/>
        <v>REDOVNA DJELATNOST SVEUČILIŠTA U OSIJEKU (IZ EVIDENCIJSKIH PRIHODA)</v>
      </c>
      <c r="I51" s="185">
        <v>20000</v>
      </c>
      <c r="J51" s="185">
        <v>20000</v>
      </c>
      <c r="K51" s="185">
        <v>20000</v>
      </c>
      <c r="M51" s="141" t="str">
        <f t="shared" si="6"/>
        <v>322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52</v>
      </c>
      <c r="D52" s="146" t="str">
        <f t="shared" si="3"/>
        <v>Ostale pomoći</v>
      </c>
      <c r="E52" s="151">
        <v>3224</v>
      </c>
      <c r="F52" s="146" t="str">
        <f t="shared" si="4"/>
        <v>Materijal i dijelovi za tekuće i investicijsko održavanje</v>
      </c>
      <c r="G52" s="186" t="s">
        <v>184</v>
      </c>
      <c r="H52" s="146" t="str">
        <f t="shared" si="5"/>
        <v>REDOVNA DJELATNOST SVEUČILIŠTA U OSIJEKU (IZ EVIDENCIJSKIH PRIHODA)</v>
      </c>
      <c r="I52" s="185">
        <v>6000</v>
      </c>
      <c r="J52" s="185">
        <v>6000</v>
      </c>
      <c r="K52" s="185">
        <v>6000</v>
      </c>
      <c r="M52" s="141" t="str">
        <f t="shared" si="6"/>
        <v>322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52</v>
      </c>
      <c r="D53" s="146" t="str">
        <f t="shared" si="3"/>
        <v>Ostale pomoći</v>
      </c>
      <c r="E53" s="151">
        <v>3233</v>
      </c>
      <c r="F53" s="146" t="str">
        <f t="shared" si="4"/>
        <v>Usluge promidžbe i informiranja</v>
      </c>
      <c r="G53" s="186" t="s">
        <v>184</v>
      </c>
      <c r="H53" s="146" t="str">
        <f t="shared" si="5"/>
        <v>REDOVNA DJELATNOST SVEUČILIŠTA U OSIJEKU (IZ EVIDENCIJSKIH PRIHODA)</v>
      </c>
      <c r="I53" s="185">
        <v>5000</v>
      </c>
      <c r="J53" s="185">
        <v>0</v>
      </c>
      <c r="K53" s="185">
        <v>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52</v>
      </c>
      <c r="D54" s="146" t="str">
        <f t="shared" si="3"/>
        <v>Ostale pomoći</v>
      </c>
      <c r="E54" s="151">
        <v>3234</v>
      </c>
      <c r="F54" s="146" t="str">
        <f t="shared" si="4"/>
        <v>Komunalne usluge</v>
      </c>
      <c r="G54" s="186" t="s">
        <v>184</v>
      </c>
      <c r="H54" s="146" t="str">
        <f t="shared" si="5"/>
        <v>REDOVNA DJELATNOST SVEUČILIŠTA U OSIJEKU (IZ EVIDENCIJSKIH PRIHODA)</v>
      </c>
      <c r="I54" s="185">
        <v>24693</v>
      </c>
      <c r="J54" s="185">
        <v>24693</v>
      </c>
      <c r="K54" s="185">
        <v>24693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52</v>
      </c>
      <c r="D55" s="146" t="str">
        <f t="shared" si="3"/>
        <v>Ostale pomoći</v>
      </c>
      <c r="E55" s="151">
        <v>3235</v>
      </c>
      <c r="F55" s="146" t="str">
        <f t="shared" si="4"/>
        <v>Zakupnine i najamnine</v>
      </c>
      <c r="G55" s="186" t="s">
        <v>184</v>
      </c>
      <c r="H55" s="146" t="str">
        <f t="shared" si="5"/>
        <v>REDOVNA DJELATNOST SVEUČILIŠTA U OSIJEKU (IZ EVIDENCIJSKIH PRIHODA)</v>
      </c>
      <c r="I55" s="185">
        <v>8300</v>
      </c>
      <c r="J55" s="185">
        <v>8300</v>
      </c>
      <c r="K55" s="185">
        <v>8300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52</v>
      </c>
      <c r="D56" s="146" t="str">
        <f t="shared" si="3"/>
        <v>Ostale pomoći</v>
      </c>
      <c r="E56" s="151">
        <v>3236</v>
      </c>
      <c r="F56" s="146" t="str">
        <f t="shared" si="4"/>
        <v>Zdravstvene i veterinarske usluge</v>
      </c>
      <c r="G56" s="186" t="s">
        <v>184</v>
      </c>
      <c r="H56" s="146" t="str">
        <f t="shared" si="5"/>
        <v>REDOVNA DJELATNOST SVEUČILIŠTA U OSIJEKU (IZ EVIDENCIJSKIH PRIHODA)</v>
      </c>
      <c r="I56" s="185">
        <v>7000</v>
      </c>
      <c r="J56" s="185">
        <v>7000</v>
      </c>
      <c r="K56" s="185">
        <v>7000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52</v>
      </c>
      <c r="D57" s="146" t="str">
        <f t="shared" si="3"/>
        <v>Ostale pomoći</v>
      </c>
      <c r="E57" s="151">
        <v>3239</v>
      </c>
      <c r="F57" s="146" t="str">
        <f t="shared" si="4"/>
        <v>Ostale usluge</v>
      </c>
      <c r="G57" s="186" t="s">
        <v>184</v>
      </c>
      <c r="H57" s="146" t="str">
        <f t="shared" si="5"/>
        <v>REDOVNA DJELATNOST SVEUČILIŠTA U OSIJEKU (IZ EVIDENCIJSKIH PRIHODA)</v>
      </c>
      <c r="I57" s="185">
        <v>6000</v>
      </c>
      <c r="J57" s="185">
        <v>6000</v>
      </c>
      <c r="K57" s="185">
        <v>6000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52</v>
      </c>
      <c r="D58" s="146" t="str">
        <f t="shared" si="3"/>
        <v>Ostale pomoći</v>
      </c>
      <c r="E58" s="151">
        <v>3241</v>
      </c>
      <c r="F58" s="146" t="str">
        <f t="shared" si="4"/>
        <v>Naknade troškova osobama izvan radnog odnosa</v>
      </c>
      <c r="G58" s="186" t="s">
        <v>184</v>
      </c>
      <c r="H58" s="146" t="str">
        <f t="shared" si="5"/>
        <v>REDOVNA DJELATNOST SVEUČILIŠTA U OSIJEKU (IZ EVIDENCIJSKIH PRIHODA)</v>
      </c>
      <c r="I58" s="185"/>
      <c r="J58" s="185">
        <v>0</v>
      </c>
      <c r="K58" s="185">
        <v>0</v>
      </c>
      <c r="M58" s="141" t="str">
        <f t="shared" si="6"/>
        <v>324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52</v>
      </c>
      <c r="D59" s="146" t="str">
        <f t="shared" si="3"/>
        <v>Ostale pomoći</v>
      </c>
      <c r="E59" s="151">
        <v>3292</v>
      </c>
      <c r="F59" s="146" t="str">
        <f t="shared" si="4"/>
        <v>Premije osiguranja</v>
      </c>
      <c r="G59" s="186" t="s">
        <v>184</v>
      </c>
      <c r="H59" s="146" t="str">
        <f t="shared" si="5"/>
        <v>REDOVNA DJELATNOST SVEUČILIŠTA U OSIJEKU (IZ EVIDENCIJSKIH PRIHODA)</v>
      </c>
      <c r="I59" s="185">
        <v>26000</v>
      </c>
      <c r="J59" s="185">
        <v>26000</v>
      </c>
      <c r="K59" s="185">
        <v>26000</v>
      </c>
      <c r="M59" s="141" t="str">
        <f t="shared" si="6"/>
        <v>329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52</v>
      </c>
      <c r="D60" s="146" t="str">
        <f t="shared" si="3"/>
        <v>Ostale pomoći</v>
      </c>
      <c r="E60" s="151">
        <v>3295</v>
      </c>
      <c r="F60" s="146" t="str">
        <f t="shared" si="4"/>
        <v>Pristojbe i naknade</v>
      </c>
      <c r="G60" s="186" t="s">
        <v>184</v>
      </c>
      <c r="H60" s="146" t="str">
        <f t="shared" si="5"/>
        <v>REDOVNA DJELATNOST SVEUČILIŠTA U OSIJEKU (IZ EVIDENCIJSKIH PRIHODA)</v>
      </c>
      <c r="I60" s="185">
        <v>10900</v>
      </c>
      <c r="J60" s="185">
        <v>11248</v>
      </c>
      <c r="K60" s="185">
        <v>11304</v>
      </c>
      <c r="M60" s="141" t="str">
        <f t="shared" si="6"/>
        <v>329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52</v>
      </c>
      <c r="D61" s="146" t="str">
        <f t="shared" si="3"/>
        <v>Ostale pomoći</v>
      </c>
      <c r="E61" s="151">
        <v>4221</v>
      </c>
      <c r="F61" s="146" t="str">
        <f t="shared" si="4"/>
        <v>Uredska oprema i namještaj</v>
      </c>
      <c r="G61" s="186" t="s">
        <v>184</v>
      </c>
      <c r="H61" s="146" t="str">
        <f t="shared" si="5"/>
        <v>REDOVNA DJELATNOST SVEUČILIŠTA U OSIJEKU (IZ EVIDENCIJSKIH PRIHODA)</v>
      </c>
      <c r="I61" s="185">
        <v>50000</v>
      </c>
      <c r="J61" s="185">
        <v>20000</v>
      </c>
      <c r="K61" s="185">
        <v>20000</v>
      </c>
      <c r="M61" s="141" t="str">
        <f t="shared" si="6"/>
        <v>422</v>
      </c>
      <c r="N61" s="141" t="str">
        <f t="shared" si="7"/>
        <v>42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52</v>
      </c>
      <c r="D62" s="146" t="str">
        <f t="shared" si="3"/>
        <v>Ostale pomoći</v>
      </c>
      <c r="E62" s="151">
        <v>4241</v>
      </c>
      <c r="F62" s="146" t="str">
        <f t="shared" si="4"/>
        <v>Knjige</v>
      </c>
      <c r="G62" s="186" t="s">
        <v>184</v>
      </c>
      <c r="H62" s="146" t="str">
        <f t="shared" si="5"/>
        <v>REDOVNA DJELATNOST SVEUČILIŠTA U OSIJEKU (IZ EVIDENCIJSKIH PRIHODA)</v>
      </c>
      <c r="I62" s="185">
        <v>203000</v>
      </c>
      <c r="J62" s="185">
        <v>253000</v>
      </c>
      <c r="K62" s="185">
        <v>253000</v>
      </c>
      <c r="M62" s="141" t="str">
        <f t="shared" si="6"/>
        <v>424</v>
      </c>
      <c r="N62" s="141" t="str">
        <f t="shared" si="7"/>
        <v>42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653" yWindow="704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102" activePane="bottomLeft" state="frozen"/>
      <selection pane="bottomLeft" activeCell="S89" sqref="S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156690</v>
      </c>
      <c r="E5" s="3"/>
      <c r="F5" s="3"/>
      <c r="G5" s="3"/>
      <c r="H5" s="3"/>
      <c r="I5" s="3">
        <v>100000</v>
      </c>
      <c r="J5" s="3"/>
      <c r="K5" s="3">
        <v>56690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8208932</v>
      </c>
      <c r="E6" s="14">
        <f>+E27+E34</f>
        <v>4685632</v>
      </c>
      <c r="F6" s="14">
        <f t="shared" ref="F6:V6" si="0">+F27+F34</f>
        <v>0</v>
      </c>
      <c r="G6" s="14">
        <f t="shared" si="0"/>
        <v>80000</v>
      </c>
      <c r="H6" s="14">
        <f>+H27+H34</f>
        <v>0</v>
      </c>
      <c r="I6" s="14">
        <f t="shared" si="0"/>
        <v>748300</v>
      </c>
      <c r="J6" s="14">
        <f t="shared" si="0"/>
        <v>0</v>
      </c>
      <c r="K6" s="14">
        <f t="shared" si="0"/>
        <v>2673000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22000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-109690</v>
      </c>
      <c r="E7" s="113">
        <v>0</v>
      </c>
      <c r="F7" s="113"/>
      <c r="G7" s="113"/>
      <c r="H7" s="113"/>
      <c r="I7" s="113">
        <v>-108000</v>
      </c>
      <c r="J7" s="113"/>
      <c r="K7" s="113">
        <v>-1690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8255932</v>
      </c>
      <c r="E8" s="14">
        <f>+E5+E6+E7</f>
        <v>4685632</v>
      </c>
      <c r="F8" s="14">
        <f t="shared" ref="F8:V8" si="2">+F5+F6+F7</f>
        <v>0</v>
      </c>
      <c r="G8" s="14">
        <f t="shared" si="2"/>
        <v>80000</v>
      </c>
      <c r="H8" s="14">
        <f>+H5+H6+H7</f>
        <v>0</v>
      </c>
      <c r="I8" s="14">
        <f t="shared" si="2"/>
        <v>740300</v>
      </c>
      <c r="J8" s="14">
        <f t="shared" si="2"/>
        <v>0</v>
      </c>
      <c r="K8" s="14">
        <f t="shared" si="2"/>
        <v>2728000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22000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8255932</v>
      </c>
      <c r="E9" s="136">
        <f>+'PLAN RASHODA I IZDATAKA'!E3</f>
        <v>4685632</v>
      </c>
      <c r="F9" s="136">
        <f>+'PLAN RASHODA I IZDATAKA'!F3</f>
        <v>0</v>
      </c>
      <c r="G9" s="136">
        <f>+'PLAN RASHODA I IZDATAKA'!G3</f>
        <v>80000</v>
      </c>
      <c r="H9" s="136">
        <f>+'PLAN RASHODA I IZDATAKA'!H3</f>
        <v>0</v>
      </c>
      <c r="I9" s="136">
        <f>+'PLAN RASHODA I IZDATAKA'!I3</f>
        <v>740300</v>
      </c>
      <c r="J9" s="136">
        <f>+'PLAN RASHODA I IZDATAKA'!J3</f>
        <v>0</v>
      </c>
      <c r="K9" s="136">
        <f>+'PLAN RASHODA I IZDATAKA'!K3</f>
        <v>2728000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22000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2673000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2673000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748300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748300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80000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80000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22000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22000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4685632</v>
      </c>
      <c r="E24" s="189">
        <f>SUMIFS('Plan prihoda za unos u SAP'!$G$3:$G$501,'Plan prihoda za unos u SAP'!$C$3:$C$501,"=11",'Plan prihoda za unos u SAP'!$K$3:$K$501,"=671")</f>
        <v>4685632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8208932</v>
      </c>
      <c r="E27" s="4">
        <f>SUM(E11:E26)</f>
        <v>4685632</v>
      </c>
      <c r="F27" s="4">
        <f t="shared" ref="F27:W27" si="4">SUM(F11:F26)</f>
        <v>0</v>
      </c>
      <c r="G27" s="4">
        <f t="shared" si="4"/>
        <v>80000</v>
      </c>
      <c r="H27" s="4">
        <f t="shared" si="4"/>
        <v>0</v>
      </c>
      <c r="I27" s="4">
        <f t="shared" si="4"/>
        <v>748300</v>
      </c>
      <c r="J27" s="4">
        <f t="shared" si="4"/>
        <v>0</v>
      </c>
      <c r="K27" s="4">
        <f t="shared" si="4"/>
        <v>2673000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22000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8208932</v>
      </c>
      <c r="E42" s="71">
        <f>+E41+E34+E27</f>
        <v>4685632</v>
      </c>
      <c r="F42" s="71">
        <f t="shared" ref="F42:U42" si="9">+F41+F34+F27</f>
        <v>0</v>
      </c>
      <c r="G42" s="71">
        <f t="shared" si="9"/>
        <v>80000</v>
      </c>
      <c r="H42" s="71">
        <f>+H41+H34+H27</f>
        <v>0</v>
      </c>
      <c r="I42" s="71">
        <f t="shared" si="9"/>
        <v>748300</v>
      </c>
      <c r="J42" s="71">
        <f t="shared" si="9"/>
        <v>0</v>
      </c>
      <c r="K42" s="71">
        <f t="shared" si="9"/>
        <v>2673000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22000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109690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108000</v>
      </c>
      <c r="J46" s="188">
        <f t="shared" si="10"/>
        <v>0</v>
      </c>
      <c r="K46" s="188">
        <f t="shared" si="10"/>
        <v>1690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8611180</v>
      </c>
      <c r="E47" s="14">
        <f t="shared" ref="E47:V47" si="13">+E68+E75</f>
        <v>4864982</v>
      </c>
      <c r="F47" s="14">
        <f t="shared" si="13"/>
        <v>0</v>
      </c>
      <c r="G47" s="14">
        <f t="shared" si="13"/>
        <v>85000</v>
      </c>
      <c r="H47" s="14">
        <f>+H68+H75</f>
        <v>0</v>
      </c>
      <c r="I47" s="14">
        <f t="shared" si="13"/>
        <v>770300</v>
      </c>
      <c r="J47" s="14">
        <f t="shared" si="13"/>
        <v>0</v>
      </c>
      <c r="K47" s="14">
        <f t="shared" si="13"/>
        <v>2840898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50000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-177690</v>
      </c>
      <c r="E48" s="113"/>
      <c r="F48" s="113"/>
      <c r="G48" s="113"/>
      <c r="H48" s="113"/>
      <c r="I48" s="113">
        <v>-126000</v>
      </c>
      <c r="J48" s="113"/>
      <c r="K48" s="113">
        <v>-1690</v>
      </c>
      <c r="L48" s="113"/>
      <c r="M48" s="3"/>
      <c r="N48" s="113"/>
      <c r="O48" s="113"/>
      <c r="P48" s="113"/>
      <c r="Q48" s="113"/>
      <c r="R48" s="113"/>
      <c r="S48" s="113">
        <v>-50000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8543180</v>
      </c>
      <c r="E49" s="14">
        <f>+E46+E47+E48</f>
        <v>4864982</v>
      </c>
      <c r="F49" s="14">
        <f t="shared" ref="F49:V49" si="14">+F46+F47+F48</f>
        <v>0</v>
      </c>
      <c r="G49" s="14">
        <f t="shared" si="14"/>
        <v>85000</v>
      </c>
      <c r="H49" s="14">
        <f>+H46+H47+H48</f>
        <v>0</v>
      </c>
      <c r="I49" s="14">
        <f t="shared" si="14"/>
        <v>752300</v>
      </c>
      <c r="J49" s="14">
        <f t="shared" si="14"/>
        <v>0</v>
      </c>
      <c r="K49" s="14">
        <f t="shared" si="14"/>
        <v>2840898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8543180</v>
      </c>
      <c r="E50" s="136">
        <f>+'PLAN RASHODA I IZDATAKA'!E71</f>
        <v>4864982</v>
      </c>
      <c r="F50" s="136">
        <f>+'PLAN RASHODA I IZDATAKA'!F71</f>
        <v>0</v>
      </c>
      <c r="G50" s="136">
        <f>+'PLAN RASHODA I IZDATAKA'!G71</f>
        <v>85000</v>
      </c>
      <c r="H50" s="136">
        <f>+'PLAN RASHODA I IZDATAKA'!H71</f>
        <v>0</v>
      </c>
      <c r="I50" s="136">
        <f>+'PLAN RASHODA I IZDATAKA'!I71</f>
        <v>752300</v>
      </c>
      <c r="J50" s="136">
        <f>+'PLAN RASHODA I IZDATAKA'!J71</f>
        <v>0</v>
      </c>
      <c r="K50" s="136">
        <f>+'PLAN RASHODA I IZDATAKA'!K71</f>
        <v>2840898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2840898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2840898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770300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770300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85000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85000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50000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50000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4864982</v>
      </c>
      <c r="E65" s="189">
        <f>SUMIFS('Plan prihoda za unos u SAP'!$H$3:$H$501,'Plan prihoda za unos u SAP'!$C$3:$C$501,"=11",'Plan prihoda za unos u SAP'!$K$3:$K$501,"=671")</f>
        <v>4864982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8611180</v>
      </c>
      <c r="E68" s="4">
        <f>SUM(E52:E67)</f>
        <v>4864982</v>
      </c>
      <c r="F68" s="4">
        <f t="shared" ref="F68:W68" si="16">SUM(F52:F67)</f>
        <v>0</v>
      </c>
      <c r="G68" s="4">
        <f t="shared" si="16"/>
        <v>85000</v>
      </c>
      <c r="H68" s="4">
        <f t="shared" si="16"/>
        <v>0</v>
      </c>
      <c r="I68" s="4">
        <f t="shared" si="16"/>
        <v>770300</v>
      </c>
      <c r="J68" s="4">
        <f>SUM(J52:J67)</f>
        <v>0</v>
      </c>
      <c r="K68" s="4">
        <f t="shared" si="16"/>
        <v>2840898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50000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8611180</v>
      </c>
      <c r="E83" s="71">
        <f t="shared" ref="E83:V83" si="21">+E82+E75+E68</f>
        <v>4864982</v>
      </c>
      <c r="F83" s="71">
        <f t="shared" si="21"/>
        <v>0</v>
      </c>
      <c r="G83" s="71">
        <f t="shared" si="21"/>
        <v>85000</v>
      </c>
      <c r="H83" s="71">
        <f>+H82+H75+H68</f>
        <v>0</v>
      </c>
      <c r="I83" s="71">
        <f t="shared" si="21"/>
        <v>770300</v>
      </c>
      <c r="J83" s="71">
        <f t="shared" si="21"/>
        <v>0</v>
      </c>
      <c r="K83" s="71">
        <f t="shared" si="21"/>
        <v>2840898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50000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177690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126000</v>
      </c>
      <c r="J87" s="188">
        <f t="shared" si="22"/>
        <v>0</v>
      </c>
      <c r="K87" s="188">
        <f t="shared" si="22"/>
        <v>1690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50000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8666182</v>
      </c>
      <c r="E88" s="14">
        <f t="shared" ref="E88:V88" si="24">+E109+E116</f>
        <v>4886928</v>
      </c>
      <c r="F88" s="14">
        <f t="shared" si="24"/>
        <v>0</v>
      </c>
      <c r="G88" s="14">
        <f t="shared" si="24"/>
        <v>85000</v>
      </c>
      <c r="H88" s="14">
        <f>+H109+H116</f>
        <v>0</v>
      </c>
      <c r="I88" s="14">
        <f t="shared" si="24"/>
        <v>780000</v>
      </c>
      <c r="J88" s="14">
        <f t="shared" si="24"/>
        <v>0</v>
      </c>
      <c r="K88" s="14">
        <f t="shared" si="24"/>
        <v>2864254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50000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-177390</v>
      </c>
      <c r="E89" s="113"/>
      <c r="F89" s="113"/>
      <c r="G89" s="113"/>
      <c r="H89" s="113"/>
      <c r="I89" s="113">
        <v>-125700</v>
      </c>
      <c r="J89" s="113"/>
      <c r="K89" s="113">
        <v>-1690</v>
      </c>
      <c r="L89" s="113"/>
      <c r="M89" s="3"/>
      <c r="N89" s="113"/>
      <c r="O89" s="113"/>
      <c r="P89" s="113"/>
      <c r="Q89" s="113"/>
      <c r="R89" s="113"/>
      <c r="S89" s="113">
        <v>-50000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8666482</v>
      </c>
      <c r="E90" s="14">
        <f>+E87+E88+E89</f>
        <v>4886928</v>
      </c>
      <c r="F90" s="14">
        <f t="shared" ref="F90:V90" si="25">+F87+F88+F89</f>
        <v>0</v>
      </c>
      <c r="G90" s="14">
        <f t="shared" si="25"/>
        <v>85000</v>
      </c>
      <c r="H90" s="14">
        <f>+H87+H88+H89</f>
        <v>0</v>
      </c>
      <c r="I90" s="14">
        <f t="shared" si="25"/>
        <v>780300</v>
      </c>
      <c r="J90" s="14">
        <f t="shared" si="25"/>
        <v>0</v>
      </c>
      <c r="K90" s="14">
        <f t="shared" si="25"/>
        <v>2864254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50000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8666482</v>
      </c>
      <c r="E91" s="136">
        <f>+'PLAN RASHODA I IZDATAKA'!E91</f>
        <v>4886928</v>
      </c>
      <c r="F91" s="136">
        <f>+'PLAN RASHODA I IZDATAKA'!F91</f>
        <v>0</v>
      </c>
      <c r="G91" s="136">
        <f>+'PLAN RASHODA I IZDATAKA'!G91</f>
        <v>85000</v>
      </c>
      <c r="H91" s="136">
        <f>+'PLAN RASHODA I IZDATAKA'!H91</f>
        <v>0</v>
      </c>
      <c r="I91" s="136">
        <f>+'PLAN RASHODA I IZDATAKA'!I91</f>
        <v>780300</v>
      </c>
      <c r="J91" s="136">
        <f>+'PLAN RASHODA I IZDATAKA'!J91</f>
        <v>0</v>
      </c>
      <c r="K91" s="136">
        <f>+'PLAN RASHODA I IZDATAKA'!K91</f>
        <v>2864254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50000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2864254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2864254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780000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780000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85000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85000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50000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50000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4886928</v>
      </c>
      <c r="E106" s="189">
        <f>SUMIFS('Plan prihoda za unos u SAP'!$I$3:$I$501,'Plan prihoda za unos u SAP'!$C$3:$C$501,"=11",'Plan prihoda za unos u SAP'!$K$3:$K$501,"=671")</f>
        <v>4886928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8666182</v>
      </c>
      <c r="E109" s="4">
        <f>SUM(E93:E108)</f>
        <v>4886928</v>
      </c>
      <c r="F109" s="4">
        <f t="shared" ref="F109:W109" si="27">SUM(F93:F108)</f>
        <v>0</v>
      </c>
      <c r="G109" s="4">
        <f t="shared" si="27"/>
        <v>85000</v>
      </c>
      <c r="H109" s="4">
        <f t="shared" si="27"/>
        <v>0</v>
      </c>
      <c r="I109" s="4">
        <f t="shared" si="27"/>
        <v>780000</v>
      </c>
      <c r="J109" s="4">
        <f t="shared" si="27"/>
        <v>0</v>
      </c>
      <c r="K109" s="4">
        <f t="shared" si="27"/>
        <v>2864254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50000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8666182</v>
      </c>
      <c r="E124" s="71">
        <f>+E123+E116+E109</f>
        <v>4886928</v>
      </c>
      <c r="F124" s="71">
        <f t="shared" ref="F124:W124" si="32">+F123+F116+F109</f>
        <v>0</v>
      </c>
      <c r="G124" s="71">
        <f t="shared" si="32"/>
        <v>85000</v>
      </c>
      <c r="H124" s="71">
        <f>+H123+H116+H109</f>
        <v>0</v>
      </c>
      <c r="I124" s="71">
        <f t="shared" si="32"/>
        <v>780000</v>
      </c>
      <c r="J124" s="71">
        <f t="shared" si="32"/>
        <v>0</v>
      </c>
      <c r="K124" s="71">
        <f t="shared" si="32"/>
        <v>2864254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50000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xWindow="546" yWindow="380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tabSelected="1" zoomScale="80" zoomScaleNormal="80" zoomScaleSheetLayoutView="80" workbookViewId="0">
      <pane xSplit="4" ySplit="3" topLeftCell="E79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8255932</v>
      </c>
      <c r="E3" s="121">
        <f t="shared" ref="E3:W3" si="0">E4+E38+E58</f>
        <v>4685632</v>
      </c>
      <c r="F3" s="121">
        <f t="shared" si="0"/>
        <v>0</v>
      </c>
      <c r="G3" s="121">
        <f t="shared" si="0"/>
        <v>80000</v>
      </c>
      <c r="H3" s="121">
        <f>H4+H38+H58</f>
        <v>0</v>
      </c>
      <c r="I3" s="121">
        <f t="shared" si="0"/>
        <v>740300</v>
      </c>
      <c r="J3" s="121">
        <f t="shared" si="0"/>
        <v>0</v>
      </c>
      <c r="K3" s="121">
        <f t="shared" si="0"/>
        <v>2728000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22000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7731432</v>
      </c>
      <c r="E4" s="125">
        <f>E5+E9+E15+E19+E23+E30+E33</f>
        <v>4685632</v>
      </c>
      <c r="F4" s="125">
        <f t="shared" ref="F4:W4" si="2">F5+F9+F15+F19+F23+F30+F33</f>
        <v>0</v>
      </c>
      <c r="G4" s="125">
        <f t="shared" si="2"/>
        <v>0</v>
      </c>
      <c r="H4" s="125">
        <f>H5+H9+H15+H19+H23+H30+H33</f>
        <v>0</v>
      </c>
      <c r="I4" s="125">
        <f t="shared" si="2"/>
        <v>570800</v>
      </c>
      <c r="J4" s="125">
        <f t="shared" si="2"/>
        <v>0</v>
      </c>
      <c r="K4" s="125">
        <f t="shared" si="2"/>
        <v>2475000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6594961</v>
      </c>
      <c r="E5" s="12">
        <f>SUM(E6:E8)</f>
        <v>4125961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140000</v>
      </c>
      <c r="J5" s="12">
        <f t="shared" si="3"/>
        <v>0</v>
      </c>
      <c r="K5" s="12">
        <f t="shared" si="3"/>
        <v>2329000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5346469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3446469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1900000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420262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164762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140000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115500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828230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514730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313500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1116471</v>
      </c>
      <c r="E9" s="78">
        <f t="shared" ref="E9:W9" si="4">SUM(E10:E14)</f>
        <v>559671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410800</v>
      </c>
      <c r="J9" s="78">
        <f t="shared" si="4"/>
        <v>0</v>
      </c>
      <c r="K9" s="78">
        <f t="shared" si="4"/>
        <v>146000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156390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106890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22500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27000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457884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237884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188893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31107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403615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189215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163407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50993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2000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96582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25682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34000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36900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20000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20000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20000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524500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80000</v>
      </c>
      <c r="H38" s="126">
        <f>H42+H49+H51+H53+H39</f>
        <v>0</v>
      </c>
      <c r="I38" s="126">
        <f t="shared" si="10"/>
        <v>169500</v>
      </c>
      <c r="J38" s="126">
        <f t="shared" si="10"/>
        <v>0</v>
      </c>
      <c r="K38" s="126">
        <f t="shared" si="10"/>
        <v>253000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22000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524500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80000</v>
      </c>
      <c r="H42" s="4">
        <f>SUM(H43:H48)</f>
        <v>0</v>
      </c>
      <c r="I42" s="4">
        <f t="shared" si="12"/>
        <v>169500</v>
      </c>
      <c r="J42" s="4">
        <f t="shared" si="12"/>
        <v>0</v>
      </c>
      <c r="K42" s="4">
        <f t="shared" si="12"/>
        <v>253000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22000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149500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19500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50000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375000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150000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203000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22000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8543180</v>
      </c>
      <c r="E71" s="121">
        <f t="shared" ref="E71:V71" si="20">+E72+E80+E86</f>
        <v>4864982</v>
      </c>
      <c r="F71" s="121">
        <f t="shared" si="20"/>
        <v>0</v>
      </c>
      <c r="G71" s="121">
        <f t="shared" si="20"/>
        <v>85000</v>
      </c>
      <c r="H71" s="121">
        <f>+H72+H80+H86</f>
        <v>0</v>
      </c>
      <c r="I71" s="121">
        <f t="shared" si="20"/>
        <v>752300</v>
      </c>
      <c r="J71" s="121">
        <f t="shared" si="20"/>
        <v>0</v>
      </c>
      <c r="K71" s="121">
        <f t="shared" si="20"/>
        <v>2840898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8008680</v>
      </c>
      <c r="E72" s="130">
        <f t="shared" ref="E72:V72" si="22">SUM(E73:E79)</f>
        <v>4864982</v>
      </c>
      <c r="F72" s="130">
        <f t="shared" si="22"/>
        <v>0</v>
      </c>
      <c r="G72" s="130">
        <f t="shared" si="22"/>
        <v>0</v>
      </c>
      <c r="H72" s="130">
        <f>SUM(H73:H79)</f>
        <v>0</v>
      </c>
      <c r="I72" s="130">
        <f t="shared" si="22"/>
        <v>575800</v>
      </c>
      <c r="J72" s="130">
        <f t="shared" si="22"/>
        <v>0</v>
      </c>
      <c r="K72" s="130">
        <f t="shared" si="22"/>
        <v>2567898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6824541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4257991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140000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2426550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1164139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606991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415800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141348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20000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534500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85000</v>
      </c>
      <c r="H80" s="131">
        <f>SUM(H81:H85)</f>
        <v>0</v>
      </c>
      <c r="I80" s="131">
        <f t="shared" si="23"/>
        <v>176500</v>
      </c>
      <c r="J80" s="131">
        <f t="shared" si="23"/>
        <v>0</v>
      </c>
      <c r="K80" s="131">
        <f t="shared" si="23"/>
        <v>273000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534500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85000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176500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273000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8666482</v>
      </c>
      <c r="E91" s="121">
        <f t="shared" ref="E91:W91" si="25">E92+E100+E106</f>
        <v>4886928</v>
      </c>
      <c r="F91" s="121">
        <f t="shared" si="25"/>
        <v>0</v>
      </c>
      <c r="G91" s="121">
        <f t="shared" si="25"/>
        <v>85000</v>
      </c>
      <c r="H91" s="121">
        <f>H92+H100+H106</f>
        <v>0</v>
      </c>
      <c r="I91" s="121">
        <f t="shared" si="25"/>
        <v>780300</v>
      </c>
      <c r="J91" s="121">
        <f t="shared" si="25"/>
        <v>0</v>
      </c>
      <c r="K91" s="121">
        <f t="shared" si="25"/>
        <v>2864254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50000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8053982</v>
      </c>
      <c r="E92" s="130">
        <f t="shared" ref="E92:G92" si="27">SUM(E93:E99)</f>
        <v>4886928</v>
      </c>
      <c r="F92" s="130">
        <f t="shared" si="27"/>
        <v>0</v>
      </c>
      <c r="G92" s="130">
        <f t="shared" si="27"/>
        <v>0</v>
      </c>
      <c r="H92" s="130">
        <f>SUM(H93:H99)</f>
        <v>0</v>
      </c>
      <c r="I92" s="130">
        <f t="shared" ref="I92:K92" si="28">SUM(I93:I99)</f>
        <v>575800</v>
      </c>
      <c r="J92" s="130">
        <f t="shared" si="28"/>
        <v>0</v>
      </c>
      <c r="K92" s="130">
        <f t="shared" si="28"/>
        <v>2591254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6869131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4279281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140000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2449850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1164851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607647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415800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141404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20000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612500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85000</v>
      </c>
      <c r="H100" s="131">
        <f>SUM(H101:H105)</f>
        <v>0</v>
      </c>
      <c r="I100" s="131">
        <f t="shared" ref="I100:K100" si="32">SUM(I101:I105)</f>
        <v>204500</v>
      </c>
      <c r="J100" s="131">
        <f t="shared" si="32"/>
        <v>0</v>
      </c>
      <c r="K100" s="131">
        <f t="shared" si="32"/>
        <v>273000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50000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612500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85000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204500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273000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50000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view="pageBreakPreview" topLeftCell="D141" zoomScale="60" zoomScaleNormal="100" workbookViewId="0">
      <selection activeCell="F174" sqref="F174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korisnik</cp:lastModifiedBy>
  <cp:lastPrinted>2021-09-14T09:09:50Z</cp:lastPrinted>
  <dcterms:created xsi:type="dcterms:W3CDTF">2018-09-10T07:36:17Z</dcterms:created>
  <dcterms:modified xsi:type="dcterms:W3CDTF">2021-09-14T10:13:37Z</dcterms:modified>
</cp:coreProperties>
</file>