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dra\Desktop\PLAN ZA 2023\"/>
    </mc:Choice>
  </mc:AlternateContent>
  <bookViews>
    <workbookView xWindow="0" yWindow="0" windowWidth="29010" windowHeight="12540" activeTab="1"/>
  </bookViews>
  <sheets>
    <sheet name="List1" sheetId="1" r:id="rId1"/>
    <sheet name="02.12.2022. konačn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2" l="1"/>
  <c r="G53" i="2"/>
  <c r="F53" i="2"/>
  <c r="E53" i="2"/>
  <c r="C53" i="2"/>
  <c r="D53" i="2" s="1"/>
  <c r="D52" i="2"/>
  <c r="D51" i="2"/>
  <c r="G50" i="2"/>
  <c r="F50" i="2"/>
  <c r="E50" i="2"/>
  <c r="E49" i="2" s="1"/>
  <c r="C50" i="2"/>
  <c r="C49" i="2" s="1"/>
  <c r="D49" i="2" s="1"/>
  <c r="G49" i="2"/>
  <c r="F49" i="2"/>
  <c r="D48" i="2"/>
  <c r="G47" i="2"/>
  <c r="G42" i="2" s="1"/>
  <c r="F47" i="2"/>
  <c r="E47" i="2"/>
  <c r="C47" i="2"/>
  <c r="D47" i="2" s="1"/>
  <c r="D46" i="2"/>
  <c r="D45" i="2"/>
  <c r="D44" i="2"/>
  <c r="G43" i="2"/>
  <c r="F43" i="2"/>
  <c r="F42" i="2" s="1"/>
  <c r="E43" i="2"/>
  <c r="C43" i="2"/>
  <c r="D43" i="2" s="1"/>
  <c r="E42" i="2"/>
  <c r="C42" i="2"/>
  <c r="D42" i="2" s="1"/>
  <c r="D41" i="2"/>
  <c r="D40" i="2"/>
  <c r="G39" i="2"/>
  <c r="F39" i="2"/>
  <c r="E39" i="2"/>
  <c r="C39" i="2"/>
  <c r="D39" i="2" s="1"/>
  <c r="D38" i="2"/>
  <c r="D37" i="2"/>
  <c r="D36" i="2"/>
  <c r="D35" i="2"/>
  <c r="G34" i="2"/>
  <c r="G33" i="2" s="1"/>
  <c r="F34" i="2"/>
  <c r="F33" i="2" s="1"/>
  <c r="E34" i="2"/>
  <c r="E33" i="2" s="1"/>
  <c r="C34" i="2"/>
  <c r="D34" i="2" s="1"/>
  <c r="D32" i="2"/>
  <c r="D31" i="2"/>
  <c r="D30" i="2"/>
  <c r="G29" i="2"/>
  <c r="F29" i="2"/>
  <c r="E29" i="2"/>
  <c r="C29" i="2"/>
  <c r="D29" i="2" s="1"/>
  <c r="D28" i="2"/>
  <c r="D27" i="2"/>
  <c r="D26" i="2"/>
  <c r="D25" i="2"/>
  <c r="G24" i="2"/>
  <c r="G23" i="2" s="1"/>
  <c r="F24" i="2"/>
  <c r="F23" i="2" s="1"/>
  <c r="E24" i="2"/>
  <c r="E23" i="2" s="1"/>
  <c r="C24" i="2"/>
  <c r="D24" i="2" s="1"/>
  <c r="D20" i="2"/>
  <c r="G19" i="2"/>
  <c r="F19" i="2"/>
  <c r="E19" i="2"/>
  <c r="C19" i="2"/>
  <c r="C18" i="2" s="1"/>
  <c r="G18" i="2"/>
  <c r="G17" i="2" s="1"/>
  <c r="G16" i="2" s="1"/>
  <c r="F18" i="2"/>
  <c r="F17" i="2" s="1"/>
  <c r="F16" i="2" s="1"/>
  <c r="E18" i="2"/>
  <c r="E17" i="2" s="1"/>
  <c r="E16" i="2" s="1"/>
  <c r="D15" i="2"/>
  <c r="D14" i="2"/>
  <c r="G13" i="2"/>
  <c r="G12" i="2" s="1"/>
  <c r="G11" i="2" s="1"/>
  <c r="G10" i="2" s="1"/>
  <c r="F13" i="2"/>
  <c r="F12" i="2" s="1"/>
  <c r="F11" i="2" s="1"/>
  <c r="F10" i="2" s="1"/>
  <c r="E13" i="2"/>
  <c r="E12" i="2" s="1"/>
  <c r="E11" i="2" s="1"/>
  <c r="E10" i="2" s="1"/>
  <c r="D13" i="2"/>
  <c r="C13" i="2"/>
  <c r="C12" i="2"/>
  <c r="D12" i="2" s="1"/>
  <c r="F22" i="2" l="1"/>
  <c r="F21" i="2" s="1"/>
  <c r="E22" i="2"/>
  <c r="E21" i="2" s="1"/>
  <c r="E9" i="2" s="1"/>
  <c r="E8" i="2" s="1"/>
  <c r="E7" i="2" s="1"/>
  <c r="G22" i="2"/>
  <c r="G21" i="2" s="1"/>
  <c r="G9" i="2" s="1"/>
  <c r="G8" i="2" s="1"/>
  <c r="G7" i="2" s="1"/>
  <c r="F9" i="2"/>
  <c r="F8" i="2" s="1"/>
  <c r="F7" i="2" s="1"/>
  <c r="D18" i="2"/>
  <c r="C17" i="2"/>
  <c r="D50" i="2"/>
  <c r="C33" i="2"/>
  <c r="D33" i="2" s="1"/>
  <c r="D19" i="2"/>
  <c r="C23" i="2"/>
  <c r="C11" i="2"/>
  <c r="D7" i="1"/>
  <c r="C7" i="1"/>
  <c r="C8" i="1"/>
  <c r="G22" i="1"/>
  <c r="D23" i="2" l="1"/>
  <c r="C22" i="2"/>
  <c r="D17" i="2"/>
  <c r="C16" i="2"/>
  <c r="D16" i="2" s="1"/>
  <c r="D11" i="2"/>
  <c r="C10" i="2"/>
  <c r="F22" i="1"/>
  <c r="C21" i="2" l="1"/>
  <c r="D21" i="2" s="1"/>
  <c r="D22" i="2"/>
  <c r="C9" i="2"/>
  <c r="D10" i="2"/>
  <c r="C19" i="1"/>
  <c r="D19" i="1" s="1"/>
  <c r="E22" i="1"/>
  <c r="F53" i="1"/>
  <c r="F49" i="1" s="1"/>
  <c r="G53" i="1"/>
  <c r="E53" i="1"/>
  <c r="E49" i="1" s="1"/>
  <c r="F50" i="1"/>
  <c r="G50" i="1"/>
  <c r="E50" i="1"/>
  <c r="F47" i="1"/>
  <c r="G47" i="1"/>
  <c r="E47" i="1"/>
  <c r="F43" i="1"/>
  <c r="G43" i="1"/>
  <c r="E43" i="1"/>
  <c r="F39" i="1"/>
  <c r="G39" i="1"/>
  <c r="E39" i="1"/>
  <c r="F34" i="1"/>
  <c r="F33" i="1" s="1"/>
  <c r="G34" i="1"/>
  <c r="E34" i="1"/>
  <c r="F24" i="1"/>
  <c r="G24" i="1"/>
  <c r="E24" i="1"/>
  <c r="E23" i="1"/>
  <c r="F19" i="1"/>
  <c r="F18" i="1" s="1"/>
  <c r="F17" i="1" s="1"/>
  <c r="F16" i="1" s="1"/>
  <c r="G19" i="1"/>
  <c r="G18" i="1" s="1"/>
  <c r="G17" i="1" s="1"/>
  <c r="G16" i="1" s="1"/>
  <c r="E19" i="1"/>
  <c r="E18" i="1" s="1"/>
  <c r="E17" i="1" s="1"/>
  <c r="E16" i="1" s="1"/>
  <c r="F29" i="1"/>
  <c r="F23" i="1" s="1"/>
  <c r="G29" i="1"/>
  <c r="G23" i="1" s="1"/>
  <c r="E29" i="1"/>
  <c r="F13" i="1"/>
  <c r="F12" i="1" s="1"/>
  <c r="F11" i="1" s="1"/>
  <c r="F10" i="1" s="1"/>
  <c r="G13" i="1"/>
  <c r="G12" i="1" s="1"/>
  <c r="G11" i="1" s="1"/>
  <c r="G10" i="1" s="1"/>
  <c r="E13" i="1"/>
  <c r="E12" i="1" s="1"/>
  <c r="E11" i="1" s="1"/>
  <c r="E10" i="1" s="1"/>
  <c r="C13" i="1"/>
  <c r="C12" i="1" s="1"/>
  <c r="D54" i="1"/>
  <c r="C53" i="1"/>
  <c r="D52" i="1"/>
  <c r="D51" i="1"/>
  <c r="C50" i="1"/>
  <c r="D50" i="1" s="1"/>
  <c r="D48" i="1"/>
  <c r="C47" i="1"/>
  <c r="D47" i="1" s="1"/>
  <c r="D46" i="1"/>
  <c r="D45" i="1"/>
  <c r="D44" i="1"/>
  <c r="C43" i="1"/>
  <c r="D41" i="1"/>
  <c r="D40" i="1"/>
  <c r="C39" i="1"/>
  <c r="D39" i="1" s="1"/>
  <c r="D38" i="1"/>
  <c r="D37" i="1"/>
  <c r="D36" i="1"/>
  <c r="D35" i="1"/>
  <c r="C34" i="1"/>
  <c r="D34" i="1" s="1"/>
  <c r="D32" i="1"/>
  <c r="D31" i="1"/>
  <c r="D30" i="1"/>
  <c r="C29" i="1"/>
  <c r="D29" i="1" s="1"/>
  <c r="D28" i="1"/>
  <c r="D27" i="1"/>
  <c r="D26" i="1"/>
  <c r="D25" i="1"/>
  <c r="C24" i="1"/>
  <c r="D20" i="1"/>
  <c r="D15" i="1"/>
  <c r="D14" i="1"/>
  <c r="D8" i="1"/>
  <c r="D9" i="2" l="1"/>
  <c r="C8" i="2"/>
  <c r="C18" i="1"/>
  <c r="F42" i="1"/>
  <c r="F21" i="1" s="1"/>
  <c r="F9" i="1" s="1"/>
  <c r="F8" i="1" s="1"/>
  <c r="F7" i="1" s="1"/>
  <c r="D12" i="1"/>
  <c r="C11" i="1"/>
  <c r="D13" i="1"/>
  <c r="E42" i="1"/>
  <c r="G49" i="1"/>
  <c r="G42" i="1"/>
  <c r="G33" i="1"/>
  <c r="E33" i="1"/>
  <c r="E21" i="1" s="1"/>
  <c r="E9" i="1" s="1"/>
  <c r="E8" i="1" s="1"/>
  <c r="E7" i="1" s="1"/>
  <c r="C49" i="1"/>
  <c r="D49" i="1" s="1"/>
  <c r="C42" i="1"/>
  <c r="D42" i="1" s="1"/>
  <c r="C23" i="1"/>
  <c r="D24" i="1"/>
  <c r="D43" i="1"/>
  <c r="D53" i="1"/>
  <c r="C33" i="1"/>
  <c r="D33" i="1" s="1"/>
  <c r="C7" i="2" l="1"/>
  <c r="D7" i="2" s="1"/>
  <c r="D8" i="2"/>
  <c r="D23" i="1"/>
  <c r="C22" i="1"/>
  <c r="D18" i="1"/>
  <c r="C17" i="1"/>
  <c r="G21" i="1"/>
  <c r="G9" i="1" s="1"/>
  <c r="G8" i="1" s="1"/>
  <c r="G7" i="1" s="1"/>
  <c r="D11" i="1"/>
  <c r="C10" i="1"/>
  <c r="D22" i="1" l="1"/>
  <c r="C21" i="1"/>
  <c r="D21" i="1" s="1"/>
  <c r="D17" i="1"/>
  <c r="C16" i="1"/>
  <c r="D16" i="1" s="1"/>
  <c r="D10" i="1"/>
  <c r="C9" i="1" l="1"/>
  <c r="D9" i="1" s="1"/>
</calcChain>
</file>

<file path=xl/sharedStrings.xml><?xml version="1.0" encoding="utf-8"?>
<sst xmlns="http://schemas.openxmlformats.org/spreadsheetml/2006/main" count="222" uniqueCount="51">
  <si>
    <t>II. POSEBNI DIO</t>
  </si>
  <si>
    <t>U HRK</t>
  </si>
  <si>
    <t>U EUR</t>
  </si>
  <si>
    <t/>
  </si>
  <si>
    <t>Tekući plan 
2022.</t>
  </si>
  <si>
    <t>Plan za 2023.</t>
  </si>
  <si>
    <t>Projekcija 
za 2024.</t>
  </si>
  <si>
    <t>Projekcija 
za 2025.</t>
  </si>
  <si>
    <t>080</t>
  </si>
  <si>
    <t>MINISTARSTVO ZNANOSTI I OBRAZOVANJA</t>
  </si>
  <si>
    <t>08006</t>
  </si>
  <si>
    <t>Sveučilišta i veleučilišta u Republici Hrvatskoj</t>
  </si>
  <si>
    <t>3705</t>
  </si>
  <si>
    <t>VISOKO OBRAZOVANJE</t>
  </si>
  <si>
    <t>0942</t>
  </si>
  <si>
    <t>Drugi stupanj visoke naobrazbe</t>
  </si>
  <si>
    <t>11</t>
  </si>
  <si>
    <t>Opći prihodi i primici</t>
  </si>
  <si>
    <t>3</t>
  </si>
  <si>
    <t>Rashodi poslovanja</t>
  </si>
  <si>
    <t>31</t>
  </si>
  <si>
    <t>Rashodi za zaposlene</t>
  </si>
  <si>
    <t>32</t>
  </si>
  <si>
    <t>Materijalni rashodi</t>
  </si>
  <si>
    <t>A622122</t>
  </si>
  <si>
    <t>PROGRAMSKO FINANCIRANJE JAVNIH VISOKIH UČILIŠTA</t>
  </si>
  <si>
    <t>52</t>
  </si>
  <si>
    <t>Ostale pomoći</t>
  </si>
  <si>
    <t>4</t>
  </si>
  <si>
    <t>Rashodi za nabavu nefinancijske imovine</t>
  </si>
  <si>
    <t>42</t>
  </si>
  <si>
    <t>Rashodi za nabavu proizvedene dugotrajne imovine</t>
  </si>
  <si>
    <t>61</t>
  </si>
  <si>
    <t>Donacije</t>
  </si>
  <si>
    <t>Vlastiti prihodi</t>
  </si>
  <si>
    <t>34</t>
  </si>
  <si>
    <t>Financijski rashodi</t>
  </si>
  <si>
    <t>37</t>
  </si>
  <si>
    <t>Naknade građanima i kućanstvima na temelju osiguranja i druge naknade</t>
  </si>
  <si>
    <t>41</t>
  </si>
  <si>
    <t>Rashodi za nabavu neproizvedene dugotrajne imovine</t>
  </si>
  <si>
    <t>45</t>
  </si>
  <si>
    <t>Rashodi za dodatna ulaganja na nefinancijskoj imovini</t>
  </si>
  <si>
    <t>43</t>
  </si>
  <si>
    <t>Ostali prihodi za posebne namjene</t>
  </si>
  <si>
    <t>SVEUČILIŠTE JOSIPA JURJA STROSSMAYERA IZ OSIJEKA</t>
  </si>
  <si>
    <t>GRADSKA I SVEUČILIŠNA KNJIŽNICA OSIJEK</t>
  </si>
  <si>
    <t>A621003</t>
  </si>
  <si>
    <t>REDOVNA DJELATNOST SVEUČILIŠTA U OSIJEKU</t>
  </si>
  <si>
    <t>A67909</t>
  </si>
  <si>
    <t>REDOVNA DJELATNOST SVEUČILIŠTA U OSIJEKU (IZ EVIDENCIJSKIH PRIHODA)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</si>
</sst>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</fills>
  <borders count="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4" fontId="5" fillId="2" borderId="1" applyNumberFormat="0" applyProtection="0">
      <alignment horizontal="left" vertical="center" indent="1"/>
    </xf>
    <xf numFmtId="4" fontId="5" fillId="2" borderId="1" applyNumberFormat="0" applyProtection="0">
      <alignment horizontal="left" vertical="center" indent="1"/>
    </xf>
    <xf numFmtId="0" fontId="5" fillId="3" borderId="1" applyNumberFormat="0" applyProtection="0">
      <alignment horizontal="left" vertical="center" indent="1"/>
    </xf>
    <xf numFmtId="4" fontId="5" fillId="4" borderId="1" applyNumberFormat="0" applyProtection="0">
      <alignment vertical="center"/>
    </xf>
    <xf numFmtId="0" fontId="5" fillId="6" borderId="1" applyNumberFormat="0" applyProtection="0">
      <alignment horizontal="left" vertical="center" indent="1"/>
    </xf>
    <xf numFmtId="0" fontId="5" fillId="7" borderId="1" applyNumberFormat="0" applyProtection="0">
      <alignment horizontal="left" vertical="center" indent="1"/>
    </xf>
    <xf numFmtId="4" fontId="5" fillId="0" borderId="1" applyNumberFormat="0" applyProtection="0">
      <alignment horizontal="right" vertical="center"/>
    </xf>
  </cellStyleXfs>
  <cellXfs count="2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2" borderId="1" xfId="1" quotePrefix="1" applyNumberFormat="1" applyFont="1">
      <alignment horizontal="left" vertical="center" indent="1"/>
    </xf>
    <xf numFmtId="0" fontId="6" fillId="2" borderId="1" xfId="2" quotePrefix="1" applyNumberFormat="1" applyFont="1" applyAlignment="1">
      <alignment horizontal="left" vertical="center" wrapText="1" indent="1"/>
    </xf>
    <xf numFmtId="0" fontId="6" fillId="3" borderId="1" xfId="3" quotePrefix="1" applyFont="1" applyAlignment="1">
      <alignment horizontal="left" vertical="center" indent="3"/>
    </xf>
    <xf numFmtId="0" fontId="6" fillId="3" borderId="1" xfId="3" quotePrefix="1" applyFont="1">
      <alignment horizontal="left" vertical="center" indent="1"/>
    </xf>
    <xf numFmtId="3" fontId="6" fillId="4" borderId="1" xfId="4" applyNumberFormat="1" applyFont="1">
      <alignment vertical="center"/>
    </xf>
    <xf numFmtId="0" fontId="6" fillId="5" borderId="1" xfId="3" quotePrefix="1" applyFont="1" applyFill="1" applyAlignment="1">
      <alignment horizontal="left" vertical="center" indent="3"/>
    </xf>
    <xf numFmtId="0" fontId="6" fillId="5" borderId="1" xfId="3" quotePrefix="1" applyFont="1" applyFill="1">
      <alignment horizontal="left" vertical="center" indent="1"/>
    </xf>
    <xf numFmtId="0" fontId="7" fillId="6" borderId="1" xfId="5" quotePrefix="1" applyFont="1" applyAlignment="1">
      <alignment horizontal="left" vertical="center" indent="4"/>
    </xf>
    <xf numFmtId="0" fontId="7" fillId="6" borderId="1" xfId="5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5" fillId="7" borderId="1" xfId="6" quotePrefix="1" applyAlignment="1">
      <alignment horizontal="left" vertical="center" indent="5"/>
    </xf>
    <xf numFmtId="0" fontId="5" fillId="7" borderId="1" xfId="6" quotePrefix="1">
      <alignment horizontal="left" vertical="center" indent="1"/>
    </xf>
    <xf numFmtId="3" fontId="5" fillId="4" borderId="1" xfId="4" applyNumberFormat="1">
      <alignment vertical="center"/>
    </xf>
    <xf numFmtId="0" fontId="5" fillId="7" borderId="1" xfId="6" quotePrefix="1" applyAlignment="1">
      <alignment horizontal="left" vertical="center" indent="6"/>
    </xf>
    <xf numFmtId="0" fontId="5" fillId="7" borderId="1" xfId="6" quotePrefix="1" applyAlignment="1">
      <alignment horizontal="left" vertical="center" indent="7"/>
    </xf>
    <xf numFmtId="0" fontId="5" fillId="7" borderId="1" xfId="6" quotePrefix="1" applyAlignment="1">
      <alignment horizontal="left" vertical="center" indent="8"/>
    </xf>
    <xf numFmtId="0" fontId="5" fillId="7" borderId="1" xfId="6" quotePrefix="1" applyAlignment="1">
      <alignment horizontal="left" vertical="center" indent="9"/>
    </xf>
    <xf numFmtId="3" fontId="5" fillId="0" borderId="1" xfId="7" applyNumberForma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8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>
      <selection activeCell="G26" sqref="G26"/>
    </sheetView>
  </sheetViews>
  <sheetFormatPr defaultRowHeight="15" x14ac:dyDescent="0.25"/>
  <cols>
    <col min="1" max="1" width="14.7109375" customWidth="1"/>
    <col min="2" max="2" width="57.5703125" customWidth="1"/>
    <col min="3" max="3" width="19.7109375" customWidth="1"/>
    <col min="4" max="4" width="16.28515625" customWidth="1"/>
    <col min="5" max="5" width="14.140625" customWidth="1"/>
    <col min="6" max="6" width="15.42578125" customWidth="1"/>
    <col min="7" max="7" width="18.140625" customWidth="1"/>
  </cols>
  <sheetData>
    <row r="1" spans="1:7" ht="15.75" x14ac:dyDescent="0.25">
      <c r="A1" s="1" t="s">
        <v>45</v>
      </c>
      <c r="B1" s="1"/>
      <c r="C1" s="2"/>
      <c r="D1" s="2"/>
      <c r="E1" s="2"/>
      <c r="F1" s="2"/>
      <c r="G1" s="2"/>
    </row>
    <row r="2" spans="1:7" ht="15.75" x14ac:dyDescent="0.25">
      <c r="A2" s="1" t="s">
        <v>46</v>
      </c>
      <c r="B2" s="1"/>
      <c r="C2" s="2"/>
      <c r="D2" s="2"/>
      <c r="E2" s="2"/>
      <c r="F2" s="2"/>
      <c r="G2" s="2"/>
    </row>
    <row r="3" spans="1:7" ht="23.25" x14ac:dyDescent="0.35">
      <c r="A3" s="24" t="s">
        <v>0</v>
      </c>
      <c r="B3" s="24"/>
      <c r="C3" s="24"/>
      <c r="D3" s="24"/>
      <c r="E3" s="24"/>
      <c r="F3" s="24"/>
      <c r="G3" s="24"/>
    </row>
    <row r="4" spans="1:7" ht="23.25" x14ac:dyDescent="0.35">
      <c r="A4" s="3"/>
      <c r="B4" s="3"/>
      <c r="C4" s="3"/>
      <c r="D4" s="3"/>
      <c r="E4" s="3"/>
      <c r="F4" s="3"/>
      <c r="G4" s="3"/>
    </row>
    <row r="5" spans="1:7" x14ac:dyDescent="0.25">
      <c r="C5" s="4" t="s">
        <v>1</v>
      </c>
      <c r="D5" s="4" t="s">
        <v>2</v>
      </c>
      <c r="E5" s="4" t="s">
        <v>2</v>
      </c>
      <c r="F5" s="4" t="s">
        <v>2</v>
      </c>
      <c r="G5" s="4" t="s">
        <v>2</v>
      </c>
    </row>
    <row r="6" spans="1:7" ht="30" x14ac:dyDescent="0.25">
      <c r="A6" s="5" t="s">
        <v>3</v>
      </c>
      <c r="B6" s="5" t="s">
        <v>3</v>
      </c>
      <c r="C6" s="6" t="s">
        <v>4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7" t="s">
        <v>8</v>
      </c>
      <c r="B7" s="8" t="s">
        <v>9</v>
      </c>
      <c r="C7" s="9">
        <f>C8</f>
        <v>8221213</v>
      </c>
      <c r="D7" s="9">
        <f>+C7/7.5345</f>
        <v>1091142.4779348332</v>
      </c>
      <c r="E7" s="9">
        <f>E8</f>
        <v>1227861</v>
      </c>
      <c r="F7" s="9">
        <f t="shared" ref="F7:G7" si="0">F8</f>
        <v>1242220</v>
      </c>
      <c r="G7" s="9">
        <f t="shared" si="0"/>
        <v>1251987</v>
      </c>
    </row>
    <row r="8" spans="1:7" x14ac:dyDescent="0.25">
      <c r="A8" s="10" t="s">
        <v>10</v>
      </c>
      <c r="B8" s="11" t="s">
        <v>11</v>
      </c>
      <c r="C8" s="9">
        <f>C9</f>
        <v>8221213</v>
      </c>
      <c r="D8" s="9">
        <f>+C8/7.5345</f>
        <v>1091142.4779348332</v>
      </c>
      <c r="E8" s="9">
        <f>E9</f>
        <v>1227861</v>
      </c>
      <c r="F8" s="9">
        <f t="shared" ref="F8:G8" si="1">F9</f>
        <v>1242220</v>
      </c>
      <c r="G8" s="9">
        <f t="shared" si="1"/>
        <v>1251987</v>
      </c>
    </row>
    <row r="9" spans="1:7" x14ac:dyDescent="0.25">
      <c r="A9" s="12" t="s">
        <v>12</v>
      </c>
      <c r="B9" s="13" t="s">
        <v>13</v>
      </c>
      <c r="C9" s="14">
        <f>+C10+C16+C21</f>
        <v>8221213</v>
      </c>
      <c r="D9" s="14">
        <f t="shared" ref="D9:D54" si="2">+C9/7.5345</f>
        <v>1091142.4779348332</v>
      </c>
      <c r="E9" s="14">
        <f>E10+E16+E21</f>
        <v>1227861</v>
      </c>
      <c r="F9" s="14">
        <f t="shared" ref="F9:G9" si="3">F10+F16+F21</f>
        <v>1242220</v>
      </c>
      <c r="G9" s="14">
        <f t="shared" si="3"/>
        <v>1251987</v>
      </c>
    </row>
    <row r="10" spans="1:7" x14ac:dyDescent="0.25">
      <c r="A10" s="15" t="s">
        <v>47</v>
      </c>
      <c r="B10" s="16" t="s">
        <v>48</v>
      </c>
      <c r="C10" s="17">
        <f>C11</f>
        <v>4729274</v>
      </c>
      <c r="D10" s="17">
        <f t="shared" si="2"/>
        <v>627682.52704227215</v>
      </c>
      <c r="E10" s="17">
        <f>E11</f>
        <v>655845</v>
      </c>
      <c r="F10" s="17">
        <f t="shared" ref="F10:G10" si="4">F11</f>
        <v>655845</v>
      </c>
      <c r="G10" s="17">
        <f t="shared" si="4"/>
        <v>655845</v>
      </c>
    </row>
    <row r="11" spans="1:7" x14ac:dyDescent="0.25">
      <c r="A11" s="18" t="s">
        <v>14</v>
      </c>
      <c r="B11" s="16" t="s">
        <v>15</v>
      </c>
      <c r="C11" s="17">
        <f>C12</f>
        <v>4729274</v>
      </c>
      <c r="D11" s="17">
        <f t="shared" si="2"/>
        <v>627682.52704227215</v>
      </c>
      <c r="E11" s="17">
        <f>E12</f>
        <v>655845</v>
      </c>
      <c r="F11" s="17">
        <f t="shared" ref="F11:G11" si="5">F12</f>
        <v>655845</v>
      </c>
      <c r="G11" s="17">
        <f t="shared" si="5"/>
        <v>655845</v>
      </c>
    </row>
    <row r="12" spans="1:7" x14ac:dyDescent="0.25">
      <c r="A12" s="19" t="s">
        <v>16</v>
      </c>
      <c r="B12" s="16" t="s">
        <v>17</v>
      </c>
      <c r="C12" s="17">
        <f>C13</f>
        <v>4729274</v>
      </c>
      <c r="D12" s="17">
        <f t="shared" si="2"/>
        <v>627682.52704227215</v>
      </c>
      <c r="E12" s="17">
        <f>E13</f>
        <v>655845</v>
      </c>
      <c r="F12" s="17">
        <f t="shared" ref="F12:G12" si="6">F13</f>
        <v>655845</v>
      </c>
      <c r="G12" s="17">
        <f t="shared" si="6"/>
        <v>655845</v>
      </c>
    </row>
    <row r="13" spans="1:7" x14ac:dyDescent="0.25">
      <c r="A13" s="20" t="s">
        <v>18</v>
      </c>
      <c r="B13" s="16" t="s">
        <v>19</v>
      </c>
      <c r="C13" s="17">
        <f>+C14+C15</f>
        <v>4729274</v>
      </c>
      <c r="D13" s="17">
        <f t="shared" si="2"/>
        <v>627682.52704227215</v>
      </c>
      <c r="E13" s="17">
        <f>E14+E15</f>
        <v>655845</v>
      </c>
      <c r="F13" s="17">
        <f t="shared" ref="F13:G13" si="7">F14+F15</f>
        <v>655845</v>
      </c>
      <c r="G13" s="17">
        <f t="shared" si="7"/>
        <v>655845</v>
      </c>
    </row>
    <row r="14" spans="1:7" x14ac:dyDescent="0.25">
      <c r="A14" s="21" t="s">
        <v>20</v>
      </c>
      <c r="B14" s="16" t="s">
        <v>21</v>
      </c>
      <c r="C14" s="22">
        <v>4613896</v>
      </c>
      <c r="D14" s="22">
        <f t="shared" si="2"/>
        <v>612369.23485300946</v>
      </c>
      <c r="E14" s="22">
        <v>640246</v>
      </c>
      <c r="F14" s="22">
        <v>640246</v>
      </c>
      <c r="G14" s="22">
        <v>640246</v>
      </c>
    </row>
    <row r="15" spans="1:7" x14ac:dyDescent="0.25">
      <c r="A15" s="21" t="s">
        <v>22</v>
      </c>
      <c r="B15" s="16" t="s">
        <v>23</v>
      </c>
      <c r="C15" s="22">
        <v>115378</v>
      </c>
      <c r="D15" s="22">
        <f t="shared" si="2"/>
        <v>15313.292189262724</v>
      </c>
      <c r="E15" s="22">
        <v>15599</v>
      </c>
      <c r="F15" s="22">
        <v>15599</v>
      </c>
      <c r="G15" s="22">
        <v>15599</v>
      </c>
    </row>
    <row r="16" spans="1:7" x14ac:dyDescent="0.25">
      <c r="A16" s="15" t="s">
        <v>24</v>
      </c>
      <c r="B16" s="16" t="s">
        <v>25</v>
      </c>
      <c r="C16" s="17">
        <f>C17</f>
        <v>427131</v>
      </c>
      <c r="D16" s="17">
        <f t="shared" si="2"/>
        <v>56690.025880947636</v>
      </c>
      <c r="E16" s="17">
        <f>E17</f>
        <v>52168</v>
      </c>
      <c r="F16" s="17">
        <f t="shared" ref="F16:G16" si="8">F17</f>
        <v>52168</v>
      </c>
      <c r="G16" s="17">
        <f t="shared" si="8"/>
        <v>52168</v>
      </c>
    </row>
    <row r="17" spans="1:7" x14ac:dyDescent="0.25">
      <c r="A17" s="18" t="s">
        <v>14</v>
      </c>
      <c r="B17" s="16" t="s">
        <v>15</v>
      </c>
      <c r="C17" s="17">
        <f>C18</f>
        <v>427131</v>
      </c>
      <c r="D17" s="17">
        <f t="shared" si="2"/>
        <v>56690.025880947636</v>
      </c>
      <c r="E17" s="17">
        <f>E18</f>
        <v>52168</v>
      </c>
      <c r="F17" s="17">
        <f t="shared" ref="F17:G17" si="9">F18</f>
        <v>52168</v>
      </c>
      <c r="G17" s="17">
        <f t="shared" si="9"/>
        <v>52168</v>
      </c>
    </row>
    <row r="18" spans="1:7" x14ac:dyDescent="0.25">
      <c r="A18" s="19" t="s">
        <v>16</v>
      </c>
      <c r="B18" s="16" t="s">
        <v>17</v>
      </c>
      <c r="C18" s="17">
        <f>C19</f>
        <v>427131</v>
      </c>
      <c r="D18" s="17">
        <f t="shared" si="2"/>
        <v>56690.025880947636</v>
      </c>
      <c r="E18" s="17">
        <f>E19</f>
        <v>52168</v>
      </c>
      <c r="F18" s="17">
        <f t="shared" ref="F18:G18" si="10">F19</f>
        <v>52168</v>
      </c>
      <c r="G18" s="17">
        <f t="shared" si="10"/>
        <v>52168</v>
      </c>
    </row>
    <row r="19" spans="1:7" x14ac:dyDescent="0.25">
      <c r="A19" s="20" t="s">
        <v>18</v>
      </c>
      <c r="B19" s="16" t="s">
        <v>19</v>
      </c>
      <c r="C19" s="17">
        <f>C20</f>
        <v>427131</v>
      </c>
      <c r="D19" s="17">
        <f t="shared" si="2"/>
        <v>56690.025880947636</v>
      </c>
      <c r="E19" s="17">
        <f>E20</f>
        <v>52168</v>
      </c>
      <c r="F19" s="17">
        <f t="shared" ref="F19:G19" si="11">F20</f>
        <v>52168</v>
      </c>
      <c r="G19" s="17">
        <f t="shared" si="11"/>
        <v>52168</v>
      </c>
    </row>
    <row r="20" spans="1:7" x14ac:dyDescent="0.25">
      <c r="A20" s="21" t="s">
        <v>22</v>
      </c>
      <c r="B20" s="16" t="s">
        <v>23</v>
      </c>
      <c r="C20" s="22">
        <v>427131</v>
      </c>
      <c r="D20" s="22">
        <f t="shared" si="2"/>
        <v>56690.025880947636</v>
      </c>
      <c r="E20" s="22">
        <v>52168</v>
      </c>
      <c r="F20" s="22">
        <v>52168</v>
      </c>
      <c r="G20" s="22">
        <v>52168</v>
      </c>
    </row>
    <row r="21" spans="1:7" x14ac:dyDescent="0.25">
      <c r="A21" s="15" t="s">
        <v>49</v>
      </c>
      <c r="B21" s="16" t="s">
        <v>50</v>
      </c>
      <c r="C21" s="17">
        <f>C22</f>
        <v>3064808</v>
      </c>
      <c r="D21" s="17">
        <f t="shared" si="2"/>
        <v>406769.92501161323</v>
      </c>
      <c r="E21" s="17">
        <f>E22</f>
        <v>519848</v>
      </c>
      <c r="F21" s="17">
        <f t="shared" ref="F21:G21" si="12">F22</f>
        <v>534207</v>
      </c>
      <c r="G21" s="17">
        <f t="shared" si="12"/>
        <v>543974</v>
      </c>
    </row>
    <row r="22" spans="1:7" x14ac:dyDescent="0.25">
      <c r="A22" s="18" t="s">
        <v>14</v>
      </c>
      <c r="B22" s="16" t="s">
        <v>15</v>
      </c>
      <c r="C22" s="17">
        <f>C23+C33+C42+C49</f>
        <v>3064808</v>
      </c>
      <c r="D22" s="17">
        <f t="shared" si="2"/>
        <v>406769.92501161323</v>
      </c>
      <c r="E22" s="17">
        <f>E23+E33+E42+E49</f>
        <v>519848</v>
      </c>
      <c r="F22" s="17">
        <f>F23+F33+F42+F49</f>
        <v>534207</v>
      </c>
      <c r="G22" s="17">
        <f>G23+G33+G42+G49</f>
        <v>543974</v>
      </c>
    </row>
    <row r="23" spans="1:7" x14ac:dyDescent="0.25">
      <c r="A23" s="19" t="s">
        <v>20</v>
      </c>
      <c r="B23" s="16" t="s">
        <v>34</v>
      </c>
      <c r="C23" s="17">
        <f>+C24+C29</f>
        <v>80000</v>
      </c>
      <c r="D23" s="17">
        <f t="shared" si="2"/>
        <v>10617.824673170084</v>
      </c>
      <c r="E23" s="17">
        <f>E24+E29</f>
        <v>11331</v>
      </c>
      <c r="F23" s="17">
        <f t="shared" ref="F23:G23" si="13">F24+F29</f>
        <v>11945</v>
      </c>
      <c r="G23" s="17">
        <f t="shared" si="13"/>
        <v>11945</v>
      </c>
    </row>
    <row r="24" spans="1:7" x14ac:dyDescent="0.25">
      <c r="A24" s="20" t="s">
        <v>18</v>
      </c>
      <c r="B24" s="16" t="s">
        <v>19</v>
      </c>
      <c r="C24" s="17">
        <f>SUM(C25:C28)</f>
        <v>0</v>
      </c>
      <c r="D24" s="17">
        <f t="shared" si="2"/>
        <v>0</v>
      </c>
      <c r="E24" s="17">
        <f>E25+E26+E27+E28</f>
        <v>0</v>
      </c>
      <c r="F24" s="17">
        <f t="shared" ref="F24:G24" si="14">F25+F26+F27+F28</f>
        <v>0</v>
      </c>
      <c r="G24" s="17">
        <f t="shared" si="14"/>
        <v>0</v>
      </c>
    </row>
    <row r="25" spans="1:7" x14ac:dyDescent="0.25">
      <c r="A25" s="21" t="s">
        <v>20</v>
      </c>
      <c r="B25" s="16" t="s">
        <v>21</v>
      </c>
      <c r="C25" s="22"/>
      <c r="D25" s="22">
        <f t="shared" si="2"/>
        <v>0</v>
      </c>
      <c r="E25" s="22"/>
      <c r="F25" s="22"/>
      <c r="G25" s="22"/>
    </row>
    <row r="26" spans="1:7" x14ac:dyDescent="0.25">
      <c r="A26" s="21" t="s">
        <v>22</v>
      </c>
      <c r="B26" s="16" t="s">
        <v>23</v>
      </c>
      <c r="C26" s="22"/>
      <c r="D26" s="22">
        <f t="shared" si="2"/>
        <v>0</v>
      </c>
      <c r="E26" s="22"/>
      <c r="F26" s="22"/>
      <c r="G26" s="22"/>
    </row>
    <row r="27" spans="1:7" x14ac:dyDescent="0.25">
      <c r="A27" s="21" t="s">
        <v>35</v>
      </c>
      <c r="B27" s="16" t="s">
        <v>36</v>
      </c>
      <c r="C27" s="22"/>
      <c r="D27" s="22">
        <f t="shared" si="2"/>
        <v>0</v>
      </c>
      <c r="E27" s="22"/>
      <c r="F27" s="22"/>
      <c r="G27" s="22"/>
    </row>
    <row r="28" spans="1:7" x14ac:dyDescent="0.25">
      <c r="A28" s="21" t="s">
        <v>37</v>
      </c>
      <c r="B28" s="16" t="s">
        <v>38</v>
      </c>
      <c r="C28" s="22"/>
      <c r="D28" s="22">
        <f t="shared" si="2"/>
        <v>0</v>
      </c>
      <c r="E28" s="22"/>
      <c r="F28" s="22"/>
      <c r="G28" s="22"/>
    </row>
    <row r="29" spans="1:7" x14ac:dyDescent="0.25">
      <c r="A29" s="20" t="s">
        <v>28</v>
      </c>
      <c r="B29" s="16" t="s">
        <v>29</v>
      </c>
      <c r="C29" s="17">
        <f>+C30+C31+C32</f>
        <v>80000</v>
      </c>
      <c r="D29" s="17">
        <f t="shared" si="2"/>
        <v>10617.824673170084</v>
      </c>
      <c r="E29" s="17">
        <f>E30+E31+E32</f>
        <v>11331</v>
      </c>
      <c r="F29" s="17">
        <f t="shared" ref="F29:G29" si="15">F30+F31+F32</f>
        <v>11945</v>
      </c>
      <c r="G29" s="17">
        <f t="shared" si="15"/>
        <v>11945</v>
      </c>
    </row>
    <row r="30" spans="1:7" x14ac:dyDescent="0.25">
      <c r="A30" s="21" t="s">
        <v>39</v>
      </c>
      <c r="B30" s="16" t="s">
        <v>40</v>
      </c>
      <c r="C30" s="22"/>
      <c r="D30" s="22">
        <f t="shared" si="2"/>
        <v>0</v>
      </c>
      <c r="E30" s="22"/>
      <c r="F30" s="22"/>
      <c r="G30" s="22"/>
    </row>
    <row r="31" spans="1:7" x14ac:dyDescent="0.25">
      <c r="A31" s="21" t="s">
        <v>30</v>
      </c>
      <c r="B31" s="16" t="s">
        <v>31</v>
      </c>
      <c r="C31" s="22">
        <v>80000</v>
      </c>
      <c r="D31" s="22">
        <f t="shared" si="2"/>
        <v>10617.824673170084</v>
      </c>
      <c r="E31" s="22">
        <v>11331</v>
      </c>
      <c r="F31" s="22">
        <v>11945</v>
      </c>
      <c r="G31" s="22">
        <v>11945</v>
      </c>
    </row>
    <row r="32" spans="1:7" x14ac:dyDescent="0.25">
      <c r="A32" s="21" t="s">
        <v>41</v>
      </c>
      <c r="B32" s="16" t="s">
        <v>42</v>
      </c>
      <c r="C32" s="22"/>
      <c r="D32" s="22">
        <f t="shared" si="2"/>
        <v>0</v>
      </c>
      <c r="E32" s="22"/>
      <c r="F32" s="22"/>
      <c r="G32" s="22"/>
    </row>
    <row r="33" spans="1:7" x14ac:dyDescent="0.25">
      <c r="A33" s="19" t="s">
        <v>43</v>
      </c>
      <c r="B33" s="16" t="s">
        <v>44</v>
      </c>
      <c r="C33" s="17">
        <f>+C34+C39</f>
        <v>647230</v>
      </c>
      <c r="D33" s="17">
        <f t="shared" si="2"/>
        <v>85902.183290198416</v>
      </c>
      <c r="E33" s="17">
        <f>E34+E39</f>
        <v>92715</v>
      </c>
      <c r="F33" s="17">
        <f t="shared" ref="F33:G33" si="16">F34+F39</f>
        <v>97548</v>
      </c>
      <c r="G33" s="17">
        <f t="shared" si="16"/>
        <v>96720</v>
      </c>
    </row>
    <row r="34" spans="1:7" x14ac:dyDescent="0.25">
      <c r="A34" s="20" t="s">
        <v>18</v>
      </c>
      <c r="B34" s="16" t="s">
        <v>19</v>
      </c>
      <c r="C34" s="17">
        <f>+C35+C36+C37+C38</f>
        <v>474630</v>
      </c>
      <c r="D34" s="17">
        <f t="shared" si="2"/>
        <v>62994.226557833957</v>
      </c>
      <c r="E34" s="17">
        <f>E35+E36+E37+E38</f>
        <v>77186</v>
      </c>
      <c r="F34" s="17">
        <f t="shared" ref="F34:G34" si="17">F35+F36+F37+F38</f>
        <v>77640</v>
      </c>
      <c r="G34" s="17">
        <f t="shared" si="17"/>
        <v>76813</v>
      </c>
    </row>
    <row r="35" spans="1:7" x14ac:dyDescent="0.25">
      <c r="A35" s="21" t="s">
        <v>20</v>
      </c>
      <c r="B35" s="16" t="s">
        <v>21</v>
      </c>
      <c r="C35" s="22">
        <v>110000</v>
      </c>
      <c r="D35" s="22">
        <f t="shared" si="2"/>
        <v>14599.508925608865</v>
      </c>
      <c r="E35" s="22">
        <v>19378</v>
      </c>
      <c r="F35" s="22">
        <v>19908</v>
      </c>
      <c r="G35" s="22">
        <v>19908</v>
      </c>
    </row>
    <row r="36" spans="1:7" x14ac:dyDescent="0.25">
      <c r="A36" s="21" t="s">
        <v>22</v>
      </c>
      <c r="B36" s="16" t="s">
        <v>23</v>
      </c>
      <c r="C36" s="22">
        <v>344630</v>
      </c>
      <c r="D36" s="22">
        <f t="shared" si="2"/>
        <v>45740.261463932577</v>
      </c>
      <c r="E36" s="22">
        <v>54875</v>
      </c>
      <c r="F36" s="22">
        <v>54799</v>
      </c>
      <c r="G36" s="22">
        <v>53972</v>
      </c>
    </row>
    <row r="37" spans="1:7" x14ac:dyDescent="0.25">
      <c r="A37" s="21" t="s">
        <v>35</v>
      </c>
      <c r="B37" s="16" t="s">
        <v>36</v>
      </c>
      <c r="C37" s="22">
        <v>20000</v>
      </c>
      <c r="D37" s="22">
        <f t="shared" si="2"/>
        <v>2654.4561682925209</v>
      </c>
      <c r="E37" s="22">
        <v>2933</v>
      </c>
      <c r="F37" s="22">
        <v>2933</v>
      </c>
      <c r="G37" s="22">
        <v>2933</v>
      </c>
    </row>
    <row r="38" spans="1:7" x14ac:dyDescent="0.25">
      <c r="A38" s="21" t="s">
        <v>37</v>
      </c>
      <c r="B38" s="16" t="s">
        <v>38</v>
      </c>
      <c r="C38" s="22"/>
      <c r="D38" s="22">
        <f t="shared" si="2"/>
        <v>0</v>
      </c>
      <c r="E38" s="22"/>
      <c r="F38" s="22"/>
      <c r="G38" s="22"/>
    </row>
    <row r="39" spans="1:7" x14ac:dyDescent="0.25">
      <c r="A39" s="20" t="s">
        <v>28</v>
      </c>
      <c r="B39" s="16" t="s">
        <v>29</v>
      </c>
      <c r="C39" s="17">
        <f>+C40+C41</f>
        <v>172600</v>
      </c>
      <c r="D39" s="17">
        <f t="shared" si="2"/>
        <v>22907.956732364455</v>
      </c>
      <c r="E39" s="17">
        <f>E40+E41</f>
        <v>15529</v>
      </c>
      <c r="F39" s="17">
        <f t="shared" ref="F39:G39" si="18">F40+F41</f>
        <v>19908</v>
      </c>
      <c r="G39" s="17">
        <f t="shared" si="18"/>
        <v>19907</v>
      </c>
    </row>
    <row r="40" spans="1:7" x14ac:dyDescent="0.25">
      <c r="A40" s="21" t="s">
        <v>39</v>
      </c>
      <c r="B40" s="16" t="s">
        <v>40</v>
      </c>
      <c r="C40" s="22"/>
      <c r="D40" s="22">
        <f t="shared" si="2"/>
        <v>0</v>
      </c>
      <c r="E40" s="22"/>
      <c r="F40" s="22"/>
      <c r="G40" s="22"/>
    </row>
    <row r="41" spans="1:7" x14ac:dyDescent="0.25">
      <c r="A41" s="21" t="s">
        <v>30</v>
      </c>
      <c r="B41" s="16" t="s">
        <v>31</v>
      </c>
      <c r="C41" s="22">
        <v>172600</v>
      </c>
      <c r="D41" s="22">
        <f t="shared" si="2"/>
        <v>22907.956732364455</v>
      </c>
      <c r="E41" s="22">
        <v>15529</v>
      </c>
      <c r="F41" s="22">
        <v>19908</v>
      </c>
      <c r="G41" s="22">
        <v>19907</v>
      </c>
    </row>
    <row r="42" spans="1:7" x14ac:dyDescent="0.25">
      <c r="A42" s="19" t="s">
        <v>26</v>
      </c>
      <c r="B42" s="16" t="s">
        <v>27</v>
      </c>
      <c r="C42" s="17">
        <f>+C43+C47</f>
        <v>2312574</v>
      </c>
      <c r="D42" s="17">
        <f t="shared" si="2"/>
        <v>306931.31594664539</v>
      </c>
      <c r="E42" s="17">
        <f>E43+E47</f>
        <v>410493</v>
      </c>
      <c r="F42" s="17">
        <f t="shared" ref="F42:G42" si="19">F43+F47</f>
        <v>418741</v>
      </c>
      <c r="G42" s="17">
        <f t="shared" si="19"/>
        <v>429336</v>
      </c>
    </row>
    <row r="43" spans="1:7" x14ac:dyDescent="0.25">
      <c r="A43" s="20" t="s">
        <v>18</v>
      </c>
      <c r="B43" s="16" t="s">
        <v>19</v>
      </c>
      <c r="C43" s="17">
        <f>+C44+C45+C46</f>
        <v>2192974</v>
      </c>
      <c r="D43" s="17">
        <f t="shared" si="2"/>
        <v>291057.66806025611</v>
      </c>
      <c r="E43" s="17">
        <f>E44+E45+E46</f>
        <v>378005</v>
      </c>
      <c r="F43" s="17">
        <f t="shared" ref="F43:G43" si="20">F44+F45+F46</f>
        <v>390869</v>
      </c>
      <c r="G43" s="17">
        <f t="shared" si="20"/>
        <v>400139</v>
      </c>
    </row>
    <row r="44" spans="1:7" x14ac:dyDescent="0.25">
      <c r="A44" s="21" t="s">
        <v>20</v>
      </c>
      <c r="B44" s="16" t="s">
        <v>21</v>
      </c>
      <c r="C44" s="22">
        <v>1899984</v>
      </c>
      <c r="D44" s="22">
        <f t="shared" si="2"/>
        <v>252171.21242285485</v>
      </c>
      <c r="E44" s="22">
        <v>325449</v>
      </c>
      <c r="F44" s="22">
        <v>335330</v>
      </c>
      <c r="G44" s="22">
        <v>342372</v>
      </c>
    </row>
    <row r="45" spans="1:7" x14ac:dyDescent="0.25">
      <c r="A45" s="21" t="s">
        <v>22</v>
      </c>
      <c r="B45" s="16" t="s">
        <v>23</v>
      </c>
      <c r="C45" s="22">
        <v>292990</v>
      </c>
      <c r="D45" s="22">
        <f t="shared" si="2"/>
        <v>38886.455637401283</v>
      </c>
      <c r="E45" s="22">
        <v>52556</v>
      </c>
      <c r="F45" s="22">
        <v>55539</v>
      </c>
      <c r="G45" s="22">
        <v>57767</v>
      </c>
    </row>
    <row r="46" spans="1:7" x14ac:dyDescent="0.25">
      <c r="A46" s="21" t="s">
        <v>37</v>
      </c>
      <c r="B46" s="16" t="s">
        <v>38</v>
      </c>
      <c r="C46" s="22"/>
      <c r="D46" s="22">
        <f t="shared" si="2"/>
        <v>0</v>
      </c>
      <c r="E46" s="22"/>
      <c r="F46" s="22"/>
      <c r="G46" s="22"/>
    </row>
    <row r="47" spans="1:7" x14ac:dyDescent="0.25">
      <c r="A47" s="20" t="s">
        <v>28</v>
      </c>
      <c r="B47" s="16" t="s">
        <v>29</v>
      </c>
      <c r="C47" s="17">
        <f>+C48</f>
        <v>119600</v>
      </c>
      <c r="D47" s="17">
        <f t="shared" si="2"/>
        <v>15873.647886389275</v>
      </c>
      <c r="E47" s="17">
        <f>E48</f>
        <v>32488</v>
      </c>
      <c r="F47" s="17">
        <f t="shared" ref="F47:G47" si="21">F48</f>
        <v>27872</v>
      </c>
      <c r="G47" s="17">
        <f t="shared" si="21"/>
        <v>29197</v>
      </c>
    </row>
    <row r="48" spans="1:7" x14ac:dyDescent="0.25">
      <c r="A48" s="21" t="s">
        <v>30</v>
      </c>
      <c r="B48" s="16" t="s">
        <v>31</v>
      </c>
      <c r="C48" s="22">
        <v>119600</v>
      </c>
      <c r="D48" s="22">
        <f t="shared" si="2"/>
        <v>15873.647886389275</v>
      </c>
      <c r="E48" s="22">
        <v>32488</v>
      </c>
      <c r="F48" s="22">
        <v>27872</v>
      </c>
      <c r="G48" s="22">
        <v>29197</v>
      </c>
    </row>
    <row r="49" spans="1:7" x14ac:dyDescent="0.25">
      <c r="A49" s="19" t="s">
        <v>32</v>
      </c>
      <c r="B49" s="16" t="s">
        <v>33</v>
      </c>
      <c r="C49" s="17">
        <f>+C50+C53</f>
        <v>25004</v>
      </c>
      <c r="D49" s="17">
        <f t="shared" si="2"/>
        <v>3318.6011015993095</v>
      </c>
      <c r="E49" s="17">
        <f>E50+E53</f>
        <v>5309</v>
      </c>
      <c r="F49" s="17">
        <f t="shared" ref="F49:G49" si="22">F50+F53</f>
        <v>5973</v>
      </c>
      <c r="G49" s="17">
        <f t="shared" si="22"/>
        <v>5973</v>
      </c>
    </row>
    <row r="50" spans="1:7" x14ac:dyDescent="0.25">
      <c r="A50" s="20" t="s">
        <v>18</v>
      </c>
      <c r="B50" s="16" t="s">
        <v>19</v>
      </c>
      <c r="C50" s="17">
        <f>+C51+C52</f>
        <v>0</v>
      </c>
      <c r="D50" s="17">
        <f t="shared" si="2"/>
        <v>0</v>
      </c>
      <c r="E50" s="17">
        <f>E51+E52</f>
        <v>0</v>
      </c>
      <c r="F50" s="17">
        <f t="shared" ref="F50:G50" si="23">F51+F52</f>
        <v>0</v>
      </c>
      <c r="G50" s="17">
        <f t="shared" si="23"/>
        <v>0</v>
      </c>
    </row>
    <row r="51" spans="1:7" x14ac:dyDescent="0.25">
      <c r="A51" s="21" t="s">
        <v>20</v>
      </c>
      <c r="B51" s="16" t="s">
        <v>21</v>
      </c>
      <c r="C51" s="22"/>
      <c r="D51" s="22">
        <f t="shared" si="2"/>
        <v>0</v>
      </c>
      <c r="E51" s="22"/>
      <c r="F51" s="22"/>
      <c r="G51" s="22"/>
    </row>
    <row r="52" spans="1:7" x14ac:dyDescent="0.25">
      <c r="A52" s="21" t="s">
        <v>22</v>
      </c>
      <c r="B52" s="16" t="s">
        <v>23</v>
      </c>
      <c r="C52" s="22"/>
      <c r="D52" s="22">
        <f t="shared" si="2"/>
        <v>0</v>
      </c>
      <c r="E52" s="22"/>
      <c r="F52" s="22"/>
      <c r="G52" s="22"/>
    </row>
    <row r="53" spans="1:7" x14ac:dyDescent="0.25">
      <c r="A53" s="20" t="s">
        <v>28</v>
      </c>
      <c r="B53" s="16" t="s">
        <v>29</v>
      </c>
      <c r="C53" s="17">
        <f>+C54</f>
        <v>25004</v>
      </c>
      <c r="D53" s="17">
        <f t="shared" si="2"/>
        <v>3318.6011015993095</v>
      </c>
      <c r="E53" s="17">
        <f>E54</f>
        <v>5309</v>
      </c>
      <c r="F53" s="17">
        <f t="shared" ref="F53:G53" si="24">F54</f>
        <v>5973</v>
      </c>
      <c r="G53" s="17">
        <f t="shared" si="24"/>
        <v>5973</v>
      </c>
    </row>
    <row r="54" spans="1:7" x14ac:dyDescent="0.25">
      <c r="A54" s="21" t="s">
        <v>30</v>
      </c>
      <c r="B54" s="16" t="s">
        <v>31</v>
      </c>
      <c r="C54" s="22">
        <v>25004</v>
      </c>
      <c r="D54" s="22">
        <f t="shared" si="2"/>
        <v>3318.6011015993095</v>
      </c>
      <c r="E54" s="22">
        <v>5309</v>
      </c>
      <c r="F54" s="22">
        <v>5973</v>
      </c>
      <c r="G54" s="22">
        <v>5973</v>
      </c>
    </row>
  </sheetData>
  <mergeCells count="1">
    <mergeCell ref="A3:G3"/>
  </mergeCells>
  <pageMargins left="0.7" right="0.7" top="0.75" bottom="0.75" header="0.3" footer="0.3"/>
  <pageSetup paperSize="9"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E21" sqref="E21"/>
    </sheetView>
  </sheetViews>
  <sheetFormatPr defaultRowHeight="15" x14ac:dyDescent="0.25"/>
  <cols>
    <col min="1" max="1" width="14.7109375" customWidth="1"/>
    <col min="2" max="2" width="57.5703125" customWidth="1"/>
    <col min="3" max="3" width="19.7109375" customWidth="1"/>
    <col min="4" max="4" width="16.28515625" customWidth="1"/>
    <col min="5" max="5" width="14.140625" customWidth="1"/>
    <col min="6" max="6" width="15.42578125" customWidth="1"/>
    <col min="7" max="7" width="18.140625" customWidth="1"/>
  </cols>
  <sheetData>
    <row r="1" spans="1:7" ht="15.75" x14ac:dyDescent="0.25">
      <c r="A1" s="1" t="s">
        <v>45</v>
      </c>
      <c r="B1" s="1"/>
      <c r="C1" s="2"/>
      <c r="D1" s="2"/>
      <c r="E1" s="2"/>
      <c r="F1" s="2"/>
      <c r="G1" s="2"/>
    </row>
    <row r="2" spans="1:7" ht="15.75" x14ac:dyDescent="0.25">
      <c r="A2" s="1" t="s">
        <v>46</v>
      </c>
      <c r="B2" s="1"/>
      <c r="C2" s="2"/>
      <c r="D2" s="2"/>
      <c r="E2" s="2"/>
      <c r="F2" s="2"/>
      <c r="G2" s="2"/>
    </row>
    <row r="3" spans="1:7" ht="23.25" x14ac:dyDescent="0.35">
      <c r="A3" s="24" t="s">
        <v>0</v>
      </c>
      <c r="B3" s="24"/>
      <c r="C3" s="24"/>
      <c r="D3" s="24"/>
      <c r="E3" s="24"/>
      <c r="F3" s="24"/>
      <c r="G3" s="24"/>
    </row>
    <row r="4" spans="1:7" ht="23.25" x14ac:dyDescent="0.35">
      <c r="A4" s="23"/>
      <c r="B4" s="23"/>
      <c r="C4" s="23"/>
      <c r="D4" s="23"/>
      <c r="E4" s="23"/>
      <c r="F4" s="23"/>
      <c r="G4" s="23"/>
    </row>
    <row r="5" spans="1:7" x14ac:dyDescent="0.25">
      <c r="C5" s="4" t="s">
        <v>1</v>
      </c>
      <c r="D5" s="4" t="s">
        <v>2</v>
      </c>
      <c r="E5" s="4" t="s">
        <v>2</v>
      </c>
      <c r="F5" s="4" t="s">
        <v>2</v>
      </c>
      <c r="G5" s="4" t="s">
        <v>2</v>
      </c>
    </row>
    <row r="6" spans="1:7" ht="30" x14ac:dyDescent="0.25">
      <c r="A6" s="5" t="s">
        <v>3</v>
      </c>
      <c r="B6" s="5" t="s">
        <v>3</v>
      </c>
      <c r="C6" s="6" t="s">
        <v>4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x14ac:dyDescent="0.25">
      <c r="A7" s="7" t="s">
        <v>8</v>
      </c>
      <c r="B7" s="8" t="s">
        <v>9</v>
      </c>
      <c r="C7" s="9">
        <f>C8</f>
        <v>8221213</v>
      </c>
      <c r="D7" s="9">
        <f>+C7/7.5345</f>
        <v>1091142.4779348332</v>
      </c>
      <c r="E7" s="9">
        <f>E8</f>
        <v>1314692</v>
      </c>
      <c r="F7" s="9">
        <f t="shared" ref="F7:G8" si="0">F8</f>
        <v>1332581</v>
      </c>
      <c r="G7" s="9">
        <f t="shared" si="0"/>
        <v>1345893</v>
      </c>
    </row>
    <row r="8" spans="1:7" x14ac:dyDescent="0.25">
      <c r="A8" s="10" t="s">
        <v>10</v>
      </c>
      <c r="B8" s="11" t="s">
        <v>11</v>
      </c>
      <c r="C8" s="9">
        <f>C9</f>
        <v>8221213</v>
      </c>
      <c r="D8" s="9">
        <f>+C8/7.5345</f>
        <v>1091142.4779348332</v>
      </c>
      <c r="E8" s="9">
        <f>E9</f>
        <v>1314692</v>
      </c>
      <c r="F8" s="9">
        <f t="shared" si="0"/>
        <v>1332581</v>
      </c>
      <c r="G8" s="9">
        <f t="shared" si="0"/>
        <v>1345893</v>
      </c>
    </row>
    <row r="9" spans="1:7" x14ac:dyDescent="0.25">
      <c r="A9" s="12" t="s">
        <v>12</v>
      </c>
      <c r="B9" s="13" t="s">
        <v>13</v>
      </c>
      <c r="C9" s="14">
        <f>+C10+C16+C21</f>
        <v>8221213</v>
      </c>
      <c r="D9" s="14">
        <f t="shared" ref="D9:D54" si="1">+C9/7.5345</f>
        <v>1091142.4779348332</v>
      </c>
      <c r="E9" s="14">
        <f>E10+E16+E21</f>
        <v>1314692</v>
      </c>
      <c r="F9" s="14">
        <f t="shared" ref="F9:G9" si="2">F10+F16+F21</f>
        <v>1332581</v>
      </c>
      <c r="G9" s="14">
        <f t="shared" si="2"/>
        <v>1345893</v>
      </c>
    </row>
    <row r="10" spans="1:7" x14ac:dyDescent="0.25">
      <c r="A10" s="15" t="s">
        <v>47</v>
      </c>
      <c r="B10" s="16" t="s">
        <v>48</v>
      </c>
      <c r="C10" s="17">
        <f>C11</f>
        <v>4729274</v>
      </c>
      <c r="D10" s="17">
        <f t="shared" si="1"/>
        <v>627682.52704227215</v>
      </c>
      <c r="E10" s="17">
        <f>E11</f>
        <v>742676</v>
      </c>
      <c r="F10" s="17">
        <f t="shared" ref="F10:G12" si="3">F11</f>
        <v>746206</v>
      </c>
      <c r="G10" s="17">
        <f t="shared" si="3"/>
        <v>749751</v>
      </c>
    </row>
    <row r="11" spans="1:7" x14ac:dyDescent="0.25">
      <c r="A11" s="18" t="s">
        <v>14</v>
      </c>
      <c r="B11" s="16" t="s">
        <v>15</v>
      </c>
      <c r="C11" s="17">
        <f>C12</f>
        <v>4729274</v>
      </c>
      <c r="D11" s="17">
        <f t="shared" si="1"/>
        <v>627682.52704227215</v>
      </c>
      <c r="E11" s="17">
        <f>E12</f>
        <v>742676</v>
      </c>
      <c r="F11" s="17">
        <f t="shared" si="3"/>
        <v>746206</v>
      </c>
      <c r="G11" s="17">
        <f t="shared" si="3"/>
        <v>749751</v>
      </c>
    </row>
    <row r="12" spans="1:7" x14ac:dyDescent="0.25">
      <c r="A12" s="19" t="s">
        <v>16</v>
      </c>
      <c r="B12" s="16" t="s">
        <v>17</v>
      </c>
      <c r="C12" s="17">
        <f>C13</f>
        <v>4729274</v>
      </c>
      <c r="D12" s="17">
        <f t="shared" si="1"/>
        <v>627682.52704227215</v>
      </c>
      <c r="E12" s="17">
        <f>E13</f>
        <v>742676</v>
      </c>
      <c r="F12" s="17">
        <f t="shared" si="3"/>
        <v>746206</v>
      </c>
      <c r="G12" s="17">
        <f t="shared" si="3"/>
        <v>749751</v>
      </c>
    </row>
    <row r="13" spans="1:7" x14ac:dyDescent="0.25">
      <c r="A13" s="20" t="s">
        <v>18</v>
      </c>
      <c r="B13" s="16" t="s">
        <v>19</v>
      </c>
      <c r="C13" s="17">
        <f>+C14+C15</f>
        <v>4729274</v>
      </c>
      <c r="D13" s="17">
        <f t="shared" si="1"/>
        <v>627682.52704227215</v>
      </c>
      <c r="E13" s="17">
        <f>E14+E15</f>
        <v>742676</v>
      </c>
      <c r="F13" s="17">
        <f t="shared" ref="F13:G13" si="4">F14+F15</f>
        <v>746206</v>
      </c>
      <c r="G13" s="17">
        <f t="shared" si="4"/>
        <v>749751</v>
      </c>
    </row>
    <row r="14" spans="1:7" x14ac:dyDescent="0.25">
      <c r="A14" s="21" t="s">
        <v>20</v>
      </c>
      <c r="B14" s="16" t="s">
        <v>21</v>
      </c>
      <c r="C14" s="22">
        <v>4613896</v>
      </c>
      <c r="D14" s="22">
        <f t="shared" si="1"/>
        <v>612369.23485300946</v>
      </c>
      <c r="E14" s="22">
        <v>725012</v>
      </c>
      <c r="F14" s="22">
        <v>728457</v>
      </c>
      <c r="G14" s="22">
        <v>731919</v>
      </c>
    </row>
    <row r="15" spans="1:7" x14ac:dyDescent="0.25">
      <c r="A15" s="21" t="s">
        <v>22</v>
      </c>
      <c r="B15" s="16" t="s">
        <v>23</v>
      </c>
      <c r="C15" s="22">
        <v>115378</v>
      </c>
      <c r="D15" s="22">
        <f t="shared" si="1"/>
        <v>15313.292189262724</v>
      </c>
      <c r="E15" s="22">
        <v>17664</v>
      </c>
      <c r="F15" s="22">
        <v>17749</v>
      </c>
      <c r="G15" s="22">
        <v>17832</v>
      </c>
    </row>
    <row r="16" spans="1:7" x14ac:dyDescent="0.25">
      <c r="A16" s="15" t="s">
        <v>24</v>
      </c>
      <c r="B16" s="16" t="s">
        <v>25</v>
      </c>
      <c r="C16" s="17">
        <f>C17</f>
        <v>427131</v>
      </c>
      <c r="D16" s="17">
        <f t="shared" si="1"/>
        <v>56690.025880947636</v>
      </c>
      <c r="E16" s="17">
        <f>E17</f>
        <v>52168</v>
      </c>
      <c r="F16" s="17">
        <f t="shared" ref="F16:G19" si="5">F17</f>
        <v>52168</v>
      </c>
      <c r="G16" s="17">
        <f t="shared" si="5"/>
        <v>52168</v>
      </c>
    </row>
    <row r="17" spans="1:7" x14ac:dyDescent="0.25">
      <c r="A17" s="18" t="s">
        <v>14</v>
      </c>
      <c r="B17" s="16" t="s">
        <v>15</v>
      </c>
      <c r="C17" s="17">
        <f>C18</f>
        <v>427131</v>
      </c>
      <c r="D17" s="17">
        <f t="shared" si="1"/>
        <v>56690.025880947636</v>
      </c>
      <c r="E17" s="17">
        <f>E18</f>
        <v>52168</v>
      </c>
      <c r="F17" s="17">
        <f t="shared" si="5"/>
        <v>52168</v>
      </c>
      <c r="G17" s="17">
        <f t="shared" si="5"/>
        <v>52168</v>
      </c>
    </row>
    <row r="18" spans="1:7" x14ac:dyDescent="0.25">
      <c r="A18" s="19" t="s">
        <v>16</v>
      </c>
      <c r="B18" s="16" t="s">
        <v>17</v>
      </c>
      <c r="C18" s="17">
        <f>C19</f>
        <v>427131</v>
      </c>
      <c r="D18" s="17">
        <f t="shared" si="1"/>
        <v>56690.025880947636</v>
      </c>
      <c r="E18" s="17">
        <f>E19</f>
        <v>52168</v>
      </c>
      <c r="F18" s="17">
        <f t="shared" si="5"/>
        <v>52168</v>
      </c>
      <c r="G18" s="17">
        <f t="shared" si="5"/>
        <v>52168</v>
      </c>
    </row>
    <row r="19" spans="1:7" x14ac:dyDescent="0.25">
      <c r="A19" s="20" t="s">
        <v>18</v>
      </c>
      <c r="B19" s="16" t="s">
        <v>19</v>
      </c>
      <c r="C19" s="17">
        <f>C20</f>
        <v>427131</v>
      </c>
      <c r="D19" s="17">
        <f t="shared" si="1"/>
        <v>56690.025880947636</v>
      </c>
      <c r="E19" s="17">
        <f>E20</f>
        <v>52168</v>
      </c>
      <c r="F19" s="17">
        <f t="shared" si="5"/>
        <v>52168</v>
      </c>
      <c r="G19" s="17">
        <f t="shared" si="5"/>
        <v>52168</v>
      </c>
    </row>
    <row r="20" spans="1:7" x14ac:dyDescent="0.25">
      <c r="A20" s="21" t="s">
        <v>22</v>
      </c>
      <c r="B20" s="16" t="s">
        <v>23</v>
      </c>
      <c r="C20" s="22">
        <v>427131</v>
      </c>
      <c r="D20" s="22">
        <f t="shared" si="1"/>
        <v>56690.025880947636</v>
      </c>
      <c r="E20" s="22">
        <v>52168</v>
      </c>
      <c r="F20" s="22">
        <v>52168</v>
      </c>
      <c r="G20" s="22">
        <v>52168</v>
      </c>
    </row>
    <row r="21" spans="1:7" x14ac:dyDescent="0.25">
      <c r="A21" s="15" t="s">
        <v>49</v>
      </c>
      <c r="B21" s="16" t="s">
        <v>50</v>
      </c>
      <c r="C21" s="17">
        <f>C22</f>
        <v>3064808</v>
      </c>
      <c r="D21" s="17">
        <f t="shared" si="1"/>
        <v>406769.92501161323</v>
      </c>
      <c r="E21" s="17">
        <f>E22</f>
        <v>519848</v>
      </c>
      <c r="F21" s="17">
        <f t="shared" ref="F21:G21" si="6">F22</f>
        <v>534207</v>
      </c>
      <c r="G21" s="17">
        <f t="shared" si="6"/>
        <v>543974</v>
      </c>
    </row>
    <row r="22" spans="1:7" x14ac:dyDescent="0.25">
      <c r="A22" s="18" t="s">
        <v>14</v>
      </c>
      <c r="B22" s="16" t="s">
        <v>15</v>
      </c>
      <c r="C22" s="17">
        <f>C23+C33+C42+C49</f>
        <v>3064808</v>
      </c>
      <c r="D22" s="17">
        <f t="shared" si="1"/>
        <v>406769.92501161323</v>
      </c>
      <c r="E22" s="17">
        <f>E23+E33+E42+E49</f>
        <v>519848</v>
      </c>
      <c r="F22" s="17">
        <f>F23+F33+F42+F49</f>
        <v>534207</v>
      </c>
      <c r="G22" s="17">
        <f>G23+G33+G42+G49</f>
        <v>543974</v>
      </c>
    </row>
    <row r="23" spans="1:7" x14ac:dyDescent="0.25">
      <c r="A23" s="19" t="s">
        <v>20</v>
      </c>
      <c r="B23" s="16" t="s">
        <v>34</v>
      </c>
      <c r="C23" s="17">
        <f>+C24+C29</f>
        <v>80000</v>
      </c>
      <c r="D23" s="17">
        <f t="shared" si="1"/>
        <v>10617.824673170084</v>
      </c>
      <c r="E23" s="17">
        <f>E24+E29</f>
        <v>11331</v>
      </c>
      <c r="F23" s="17">
        <f t="shared" ref="F23:G23" si="7">F24+F29</f>
        <v>11945</v>
      </c>
      <c r="G23" s="17">
        <f t="shared" si="7"/>
        <v>11945</v>
      </c>
    </row>
    <row r="24" spans="1:7" x14ac:dyDescent="0.25">
      <c r="A24" s="20" t="s">
        <v>18</v>
      </c>
      <c r="B24" s="16" t="s">
        <v>19</v>
      </c>
      <c r="C24" s="17">
        <f>SUM(C25:C28)</f>
        <v>0</v>
      </c>
      <c r="D24" s="17">
        <f t="shared" si="1"/>
        <v>0</v>
      </c>
      <c r="E24" s="17">
        <f>E25+E26+E27+E28</f>
        <v>0</v>
      </c>
      <c r="F24" s="17">
        <f t="shared" ref="F24:G24" si="8">F25+F26+F27+F28</f>
        <v>0</v>
      </c>
      <c r="G24" s="17">
        <f t="shared" si="8"/>
        <v>0</v>
      </c>
    </row>
    <row r="25" spans="1:7" x14ac:dyDescent="0.25">
      <c r="A25" s="21" t="s">
        <v>20</v>
      </c>
      <c r="B25" s="16" t="s">
        <v>21</v>
      </c>
      <c r="C25" s="22"/>
      <c r="D25" s="22">
        <f t="shared" si="1"/>
        <v>0</v>
      </c>
      <c r="E25" s="22"/>
      <c r="F25" s="22"/>
      <c r="G25" s="22"/>
    </row>
    <row r="26" spans="1:7" x14ac:dyDescent="0.25">
      <c r="A26" s="21" t="s">
        <v>22</v>
      </c>
      <c r="B26" s="16" t="s">
        <v>23</v>
      </c>
      <c r="C26" s="22"/>
      <c r="D26" s="22">
        <f t="shared" si="1"/>
        <v>0</v>
      </c>
      <c r="E26" s="22"/>
      <c r="F26" s="22"/>
      <c r="G26" s="22"/>
    </row>
    <row r="27" spans="1:7" x14ac:dyDescent="0.25">
      <c r="A27" s="21" t="s">
        <v>35</v>
      </c>
      <c r="B27" s="16" t="s">
        <v>36</v>
      </c>
      <c r="C27" s="22"/>
      <c r="D27" s="22">
        <f t="shared" si="1"/>
        <v>0</v>
      </c>
      <c r="E27" s="22"/>
      <c r="F27" s="22"/>
      <c r="G27" s="22"/>
    </row>
    <row r="28" spans="1:7" x14ac:dyDescent="0.25">
      <c r="A28" s="21" t="s">
        <v>37</v>
      </c>
      <c r="B28" s="16" t="s">
        <v>38</v>
      </c>
      <c r="C28" s="22"/>
      <c r="D28" s="22">
        <f t="shared" si="1"/>
        <v>0</v>
      </c>
      <c r="E28" s="22"/>
      <c r="F28" s="22"/>
      <c r="G28" s="22"/>
    </row>
    <row r="29" spans="1:7" x14ac:dyDescent="0.25">
      <c r="A29" s="20" t="s">
        <v>28</v>
      </c>
      <c r="B29" s="16" t="s">
        <v>29</v>
      </c>
      <c r="C29" s="17">
        <f>+C30+C31+C32</f>
        <v>80000</v>
      </c>
      <c r="D29" s="17">
        <f t="shared" si="1"/>
        <v>10617.824673170084</v>
      </c>
      <c r="E29" s="17">
        <f>E30+E31+E32</f>
        <v>11331</v>
      </c>
      <c r="F29" s="17">
        <f t="shared" ref="F29:G29" si="9">F30+F31+F32</f>
        <v>11945</v>
      </c>
      <c r="G29" s="17">
        <f t="shared" si="9"/>
        <v>11945</v>
      </c>
    </row>
    <row r="30" spans="1:7" x14ac:dyDescent="0.25">
      <c r="A30" s="21" t="s">
        <v>39</v>
      </c>
      <c r="B30" s="16" t="s">
        <v>40</v>
      </c>
      <c r="C30" s="22"/>
      <c r="D30" s="22">
        <f t="shared" si="1"/>
        <v>0</v>
      </c>
      <c r="E30" s="22"/>
      <c r="F30" s="22"/>
      <c r="G30" s="22"/>
    </row>
    <row r="31" spans="1:7" x14ac:dyDescent="0.25">
      <c r="A31" s="21" t="s">
        <v>30</v>
      </c>
      <c r="B31" s="16" t="s">
        <v>31</v>
      </c>
      <c r="C31" s="22">
        <v>80000</v>
      </c>
      <c r="D31" s="22">
        <f t="shared" si="1"/>
        <v>10617.824673170084</v>
      </c>
      <c r="E31" s="22">
        <v>11331</v>
      </c>
      <c r="F31" s="22">
        <v>11945</v>
      </c>
      <c r="G31" s="22">
        <v>11945</v>
      </c>
    </row>
    <row r="32" spans="1:7" x14ac:dyDescent="0.25">
      <c r="A32" s="21" t="s">
        <v>41</v>
      </c>
      <c r="B32" s="16" t="s">
        <v>42</v>
      </c>
      <c r="C32" s="22"/>
      <c r="D32" s="22">
        <f t="shared" si="1"/>
        <v>0</v>
      </c>
      <c r="E32" s="22"/>
      <c r="F32" s="22"/>
      <c r="G32" s="22"/>
    </row>
    <row r="33" spans="1:7" x14ac:dyDescent="0.25">
      <c r="A33" s="19" t="s">
        <v>43</v>
      </c>
      <c r="B33" s="16" t="s">
        <v>44</v>
      </c>
      <c r="C33" s="17">
        <f>+C34+C39</f>
        <v>647230</v>
      </c>
      <c r="D33" s="17">
        <f t="shared" si="1"/>
        <v>85902.183290198416</v>
      </c>
      <c r="E33" s="17">
        <f>E34+E39</f>
        <v>92715</v>
      </c>
      <c r="F33" s="17">
        <f t="shared" ref="F33:G33" si="10">F34+F39</f>
        <v>97548</v>
      </c>
      <c r="G33" s="17">
        <f t="shared" si="10"/>
        <v>96720</v>
      </c>
    </row>
    <row r="34" spans="1:7" x14ac:dyDescent="0.25">
      <c r="A34" s="20" t="s">
        <v>18</v>
      </c>
      <c r="B34" s="16" t="s">
        <v>19</v>
      </c>
      <c r="C34" s="17">
        <f>+C35+C36+C37+C38</f>
        <v>474630</v>
      </c>
      <c r="D34" s="17">
        <f t="shared" si="1"/>
        <v>62994.226557833957</v>
      </c>
      <c r="E34" s="17">
        <f>E35+E36+E37+E38</f>
        <v>77186</v>
      </c>
      <c r="F34" s="17">
        <f t="shared" ref="F34:G34" si="11">F35+F36+F37+F38</f>
        <v>77640</v>
      </c>
      <c r="G34" s="17">
        <f t="shared" si="11"/>
        <v>76813</v>
      </c>
    </row>
    <row r="35" spans="1:7" x14ac:dyDescent="0.25">
      <c r="A35" s="21" t="s">
        <v>20</v>
      </c>
      <c r="B35" s="16" t="s">
        <v>21</v>
      </c>
      <c r="C35" s="22">
        <v>110000</v>
      </c>
      <c r="D35" s="22">
        <f t="shared" si="1"/>
        <v>14599.508925608865</v>
      </c>
      <c r="E35" s="22">
        <v>19378</v>
      </c>
      <c r="F35" s="22">
        <v>19908</v>
      </c>
      <c r="G35" s="22">
        <v>19908</v>
      </c>
    </row>
    <row r="36" spans="1:7" x14ac:dyDescent="0.25">
      <c r="A36" s="21" t="s">
        <v>22</v>
      </c>
      <c r="B36" s="16" t="s">
        <v>23</v>
      </c>
      <c r="C36" s="22">
        <v>344630</v>
      </c>
      <c r="D36" s="22">
        <f t="shared" si="1"/>
        <v>45740.261463932577</v>
      </c>
      <c r="E36" s="22">
        <v>54875</v>
      </c>
      <c r="F36" s="22">
        <v>54799</v>
      </c>
      <c r="G36" s="22">
        <v>53972</v>
      </c>
    </row>
    <row r="37" spans="1:7" x14ac:dyDescent="0.25">
      <c r="A37" s="21" t="s">
        <v>35</v>
      </c>
      <c r="B37" s="16" t="s">
        <v>36</v>
      </c>
      <c r="C37" s="22">
        <v>20000</v>
      </c>
      <c r="D37" s="22">
        <f t="shared" si="1"/>
        <v>2654.4561682925209</v>
      </c>
      <c r="E37" s="22">
        <v>2933</v>
      </c>
      <c r="F37" s="22">
        <v>2933</v>
      </c>
      <c r="G37" s="22">
        <v>2933</v>
      </c>
    </row>
    <row r="38" spans="1:7" x14ac:dyDescent="0.25">
      <c r="A38" s="21" t="s">
        <v>37</v>
      </c>
      <c r="B38" s="16" t="s">
        <v>38</v>
      </c>
      <c r="C38" s="22"/>
      <c r="D38" s="22">
        <f t="shared" si="1"/>
        <v>0</v>
      </c>
      <c r="E38" s="22"/>
      <c r="F38" s="22"/>
      <c r="G38" s="22"/>
    </row>
    <row r="39" spans="1:7" x14ac:dyDescent="0.25">
      <c r="A39" s="20" t="s">
        <v>28</v>
      </c>
      <c r="B39" s="16" t="s">
        <v>29</v>
      </c>
      <c r="C39" s="17">
        <f>+C40+C41</f>
        <v>172600</v>
      </c>
      <c r="D39" s="17">
        <f t="shared" si="1"/>
        <v>22907.956732364455</v>
      </c>
      <c r="E39" s="17">
        <f>E40+E41</f>
        <v>15529</v>
      </c>
      <c r="F39" s="17">
        <f t="shared" ref="F39:G39" si="12">F40+F41</f>
        <v>19908</v>
      </c>
      <c r="G39" s="17">
        <f t="shared" si="12"/>
        <v>19907</v>
      </c>
    </row>
    <row r="40" spans="1:7" x14ac:dyDescent="0.25">
      <c r="A40" s="21" t="s">
        <v>39</v>
      </c>
      <c r="B40" s="16" t="s">
        <v>40</v>
      </c>
      <c r="C40" s="22"/>
      <c r="D40" s="22">
        <f t="shared" si="1"/>
        <v>0</v>
      </c>
      <c r="E40" s="22"/>
      <c r="F40" s="22"/>
      <c r="G40" s="22"/>
    </row>
    <row r="41" spans="1:7" x14ac:dyDescent="0.25">
      <c r="A41" s="21" t="s">
        <v>30</v>
      </c>
      <c r="B41" s="16" t="s">
        <v>31</v>
      </c>
      <c r="C41" s="22">
        <v>172600</v>
      </c>
      <c r="D41" s="22">
        <f t="shared" si="1"/>
        <v>22907.956732364455</v>
      </c>
      <c r="E41" s="22">
        <v>15529</v>
      </c>
      <c r="F41" s="22">
        <v>19908</v>
      </c>
      <c r="G41" s="22">
        <v>19907</v>
      </c>
    </row>
    <row r="42" spans="1:7" x14ac:dyDescent="0.25">
      <c r="A42" s="19" t="s">
        <v>26</v>
      </c>
      <c r="B42" s="16" t="s">
        <v>27</v>
      </c>
      <c r="C42" s="17">
        <f>+C43+C47</f>
        <v>2312574</v>
      </c>
      <c r="D42" s="17">
        <f t="shared" si="1"/>
        <v>306931.31594664539</v>
      </c>
      <c r="E42" s="17">
        <f>E43+E47</f>
        <v>410493</v>
      </c>
      <c r="F42" s="17">
        <f t="shared" ref="F42:G42" si="13">F43+F47</f>
        <v>418741</v>
      </c>
      <c r="G42" s="17">
        <f t="shared" si="13"/>
        <v>429336</v>
      </c>
    </row>
    <row r="43" spans="1:7" x14ac:dyDescent="0.25">
      <c r="A43" s="20" t="s">
        <v>18</v>
      </c>
      <c r="B43" s="16" t="s">
        <v>19</v>
      </c>
      <c r="C43" s="17">
        <f>+C44+C45+C46</f>
        <v>2192974</v>
      </c>
      <c r="D43" s="17">
        <f t="shared" si="1"/>
        <v>291057.66806025611</v>
      </c>
      <c r="E43" s="17">
        <f>E44+E45+E46</f>
        <v>378005</v>
      </c>
      <c r="F43" s="17">
        <f t="shared" ref="F43:G43" si="14">F44+F45+F46</f>
        <v>390869</v>
      </c>
      <c r="G43" s="17">
        <f t="shared" si="14"/>
        <v>400139</v>
      </c>
    </row>
    <row r="44" spans="1:7" x14ac:dyDescent="0.25">
      <c r="A44" s="21" t="s">
        <v>20</v>
      </c>
      <c r="B44" s="16" t="s">
        <v>21</v>
      </c>
      <c r="C44" s="22">
        <v>1899984</v>
      </c>
      <c r="D44" s="22">
        <f t="shared" si="1"/>
        <v>252171.21242285485</v>
      </c>
      <c r="E44" s="22">
        <v>325449</v>
      </c>
      <c r="F44" s="22">
        <v>335330</v>
      </c>
      <c r="G44" s="22">
        <v>342372</v>
      </c>
    </row>
    <row r="45" spans="1:7" x14ac:dyDescent="0.25">
      <c r="A45" s="21" t="s">
        <v>22</v>
      </c>
      <c r="B45" s="16" t="s">
        <v>23</v>
      </c>
      <c r="C45" s="22">
        <v>292990</v>
      </c>
      <c r="D45" s="22">
        <f t="shared" si="1"/>
        <v>38886.455637401283</v>
      </c>
      <c r="E45" s="22">
        <v>52556</v>
      </c>
      <c r="F45" s="22">
        <v>55539</v>
      </c>
      <c r="G45" s="22">
        <v>57767</v>
      </c>
    </row>
    <row r="46" spans="1:7" x14ac:dyDescent="0.25">
      <c r="A46" s="21" t="s">
        <v>37</v>
      </c>
      <c r="B46" s="16" t="s">
        <v>38</v>
      </c>
      <c r="C46" s="22"/>
      <c r="D46" s="22">
        <f t="shared" si="1"/>
        <v>0</v>
      </c>
      <c r="E46" s="22"/>
      <c r="F46" s="22"/>
      <c r="G46" s="22"/>
    </row>
    <row r="47" spans="1:7" x14ac:dyDescent="0.25">
      <c r="A47" s="20" t="s">
        <v>28</v>
      </c>
      <c r="B47" s="16" t="s">
        <v>29</v>
      </c>
      <c r="C47" s="17">
        <f>+C48</f>
        <v>119600</v>
      </c>
      <c r="D47" s="17">
        <f t="shared" si="1"/>
        <v>15873.647886389275</v>
      </c>
      <c r="E47" s="17">
        <f>E48</f>
        <v>32488</v>
      </c>
      <c r="F47" s="17">
        <f t="shared" ref="F47:G47" si="15">F48</f>
        <v>27872</v>
      </c>
      <c r="G47" s="17">
        <f t="shared" si="15"/>
        <v>29197</v>
      </c>
    </row>
    <row r="48" spans="1:7" x14ac:dyDescent="0.25">
      <c r="A48" s="21" t="s">
        <v>30</v>
      </c>
      <c r="B48" s="16" t="s">
        <v>31</v>
      </c>
      <c r="C48" s="22">
        <v>119600</v>
      </c>
      <c r="D48" s="22">
        <f t="shared" si="1"/>
        <v>15873.647886389275</v>
      </c>
      <c r="E48" s="22">
        <v>32488</v>
      </c>
      <c r="F48" s="22">
        <v>27872</v>
      </c>
      <c r="G48" s="22">
        <v>29197</v>
      </c>
    </row>
    <row r="49" spans="1:7" x14ac:dyDescent="0.25">
      <c r="A49" s="19" t="s">
        <v>32</v>
      </c>
      <c r="B49" s="16" t="s">
        <v>33</v>
      </c>
      <c r="C49" s="17">
        <f>+C50+C53</f>
        <v>25004</v>
      </c>
      <c r="D49" s="17">
        <f t="shared" si="1"/>
        <v>3318.6011015993095</v>
      </c>
      <c r="E49" s="17">
        <f>E50+E53</f>
        <v>5309</v>
      </c>
      <c r="F49" s="17">
        <f t="shared" ref="F49:G49" si="16">F50+F53</f>
        <v>5973</v>
      </c>
      <c r="G49" s="17">
        <f t="shared" si="16"/>
        <v>5973</v>
      </c>
    </row>
    <row r="50" spans="1:7" x14ac:dyDescent="0.25">
      <c r="A50" s="20" t="s">
        <v>18</v>
      </c>
      <c r="B50" s="16" t="s">
        <v>19</v>
      </c>
      <c r="C50" s="17">
        <f>+C51+C52</f>
        <v>0</v>
      </c>
      <c r="D50" s="17">
        <f t="shared" si="1"/>
        <v>0</v>
      </c>
      <c r="E50" s="17">
        <f>E51+E52</f>
        <v>0</v>
      </c>
      <c r="F50" s="17">
        <f t="shared" ref="F50:G50" si="17">F51+F52</f>
        <v>0</v>
      </c>
      <c r="G50" s="17">
        <f t="shared" si="17"/>
        <v>0</v>
      </c>
    </row>
    <row r="51" spans="1:7" x14ac:dyDescent="0.25">
      <c r="A51" s="21" t="s">
        <v>20</v>
      </c>
      <c r="B51" s="16" t="s">
        <v>21</v>
      </c>
      <c r="C51" s="22"/>
      <c r="D51" s="22">
        <f t="shared" si="1"/>
        <v>0</v>
      </c>
      <c r="E51" s="22"/>
      <c r="F51" s="22"/>
      <c r="G51" s="22"/>
    </row>
    <row r="52" spans="1:7" x14ac:dyDescent="0.25">
      <c r="A52" s="21" t="s">
        <v>22</v>
      </c>
      <c r="B52" s="16" t="s">
        <v>23</v>
      </c>
      <c r="C52" s="22"/>
      <c r="D52" s="22">
        <f t="shared" si="1"/>
        <v>0</v>
      </c>
      <c r="E52" s="22"/>
      <c r="F52" s="22"/>
      <c r="G52" s="22"/>
    </row>
    <row r="53" spans="1:7" x14ac:dyDescent="0.25">
      <c r="A53" s="20" t="s">
        <v>28</v>
      </c>
      <c r="B53" s="16" t="s">
        <v>29</v>
      </c>
      <c r="C53" s="17">
        <f>+C54</f>
        <v>25004</v>
      </c>
      <c r="D53" s="17">
        <f t="shared" si="1"/>
        <v>3318.6011015993095</v>
      </c>
      <c r="E53" s="17">
        <f>E54</f>
        <v>5309</v>
      </c>
      <c r="F53" s="17">
        <f t="shared" ref="F53:G53" si="18">F54</f>
        <v>5973</v>
      </c>
      <c r="G53" s="17">
        <f t="shared" si="18"/>
        <v>5973</v>
      </c>
    </row>
    <row r="54" spans="1:7" x14ac:dyDescent="0.25">
      <c r="A54" s="21" t="s">
        <v>30</v>
      </c>
      <c r="B54" s="16" t="s">
        <v>31</v>
      </c>
      <c r="C54" s="22">
        <v>25004</v>
      </c>
      <c r="D54" s="22">
        <f t="shared" si="1"/>
        <v>3318.6011015993095</v>
      </c>
      <c r="E54" s="22">
        <v>5309</v>
      </c>
      <c r="F54" s="22">
        <v>5973</v>
      </c>
      <c r="G54" s="22">
        <v>5973</v>
      </c>
    </row>
  </sheetData>
  <mergeCells count="1">
    <mergeCell ref="A3:G3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02.12.2022. konačni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2022-12-21T09:57:54Z</cp:lastPrinted>
  <dcterms:created xsi:type="dcterms:W3CDTF">2022-09-26T12:38:39Z</dcterms:created>
  <dcterms:modified xsi:type="dcterms:W3CDTF">2022-12-21T09:58:13Z</dcterms:modified>
</cp:coreProperties>
</file>