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a C\Desktop\izvrsenja 30.06.2026\"/>
    </mc:Choice>
  </mc:AlternateContent>
  <xr:revisionPtr revIDLastSave="0" documentId="13_ncr:1_{C3FD4EE3-27C0-42EF-9410-A0929B5CBF42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POSEBNI DIO 2025." sheetId="14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0" i="14" l="1"/>
  <c r="C210" i="14"/>
  <c r="D208" i="14"/>
  <c r="C208" i="14"/>
  <c r="D207" i="14"/>
  <c r="C207" i="14"/>
  <c r="D206" i="14"/>
  <c r="C206" i="14"/>
  <c r="D203" i="14"/>
  <c r="D200" i="14"/>
  <c r="D199" i="14" s="1"/>
  <c r="D14" i="14" s="1"/>
  <c r="C199" i="14"/>
  <c r="D197" i="14"/>
  <c r="C197" i="14"/>
  <c r="D194" i="14"/>
  <c r="C194" i="14"/>
  <c r="D193" i="14"/>
  <c r="D13" i="14" s="1"/>
  <c r="C193" i="14"/>
  <c r="D190" i="14"/>
  <c r="D184" i="14"/>
  <c r="D183" i="14"/>
  <c r="D12" i="14" s="1"/>
  <c r="C183" i="14"/>
  <c r="C12" i="14" s="1"/>
  <c r="E182" i="14"/>
  <c r="E180" i="14"/>
  <c r="D180" i="14"/>
  <c r="C180" i="14"/>
  <c r="E178" i="14"/>
  <c r="E176" i="14"/>
  <c r="E174" i="14"/>
  <c r="E173" i="14"/>
  <c r="E171" i="14"/>
  <c r="E170" i="14"/>
  <c r="E169" i="14"/>
  <c r="E168" i="14"/>
  <c r="E164" i="14"/>
  <c r="E160" i="14"/>
  <c r="D158" i="14"/>
  <c r="E158" i="14" s="1"/>
  <c r="C158" i="14"/>
  <c r="E157" i="14"/>
  <c r="E156" i="14"/>
  <c r="E155" i="14"/>
  <c r="D154" i="14"/>
  <c r="D153" i="14" s="1"/>
  <c r="C154" i="14"/>
  <c r="C153" i="14" s="1"/>
  <c r="C11" i="14" s="1"/>
  <c r="D151" i="14"/>
  <c r="C151" i="14"/>
  <c r="D150" i="14"/>
  <c r="C150" i="14"/>
  <c r="D147" i="14"/>
  <c r="C147" i="14"/>
  <c r="D125" i="14"/>
  <c r="C125" i="14"/>
  <c r="D121" i="14"/>
  <c r="D120" i="14" s="1"/>
  <c r="D9" i="14" s="1"/>
  <c r="C121" i="14"/>
  <c r="C120" i="14" s="1"/>
  <c r="C9" i="14" s="1"/>
  <c r="D118" i="14"/>
  <c r="C118" i="14"/>
  <c r="E117" i="14"/>
  <c r="D115" i="14"/>
  <c r="E115" i="14" s="1"/>
  <c r="C115" i="14"/>
  <c r="E114" i="14"/>
  <c r="E113" i="14"/>
  <c r="E112" i="14"/>
  <c r="E111" i="14"/>
  <c r="E110" i="14"/>
  <c r="E109" i="14"/>
  <c r="E108" i="14"/>
  <c r="E107" i="14"/>
  <c r="E106" i="14"/>
  <c r="E105" i="14"/>
  <c r="E104" i="14"/>
  <c r="D103" i="14"/>
  <c r="E103" i="14" s="1"/>
  <c r="C103" i="14"/>
  <c r="E102" i="14"/>
  <c r="E101" i="14"/>
  <c r="E100" i="14"/>
  <c r="E99" i="14"/>
  <c r="E98" i="14"/>
  <c r="E97" i="14"/>
  <c r="E96" i="14"/>
  <c r="E94" i="14"/>
  <c r="E93" i="14"/>
  <c r="E92" i="14"/>
  <c r="E91" i="14"/>
  <c r="E90" i="14"/>
  <c r="E89" i="14"/>
  <c r="E88" i="14"/>
  <c r="E87" i="14"/>
  <c r="E85" i="14"/>
  <c r="E84" i="14"/>
  <c r="E83" i="14"/>
  <c r="E82" i="14"/>
  <c r="D81" i="14"/>
  <c r="E81" i="14" s="1"/>
  <c r="C81" i="14"/>
  <c r="E80" i="14"/>
  <c r="E79" i="14"/>
  <c r="E78" i="14"/>
  <c r="E77" i="14"/>
  <c r="D77" i="14"/>
  <c r="D76" i="14" s="1"/>
  <c r="C77" i="14"/>
  <c r="C76" i="14" s="1"/>
  <c r="C8" i="14" s="1"/>
  <c r="E75" i="14"/>
  <c r="E74" i="14"/>
  <c r="E73" i="14"/>
  <c r="E72" i="14"/>
  <c r="E71" i="14"/>
  <c r="E69" i="14"/>
  <c r="E68" i="14"/>
  <c r="D68" i="14"/>
  <c r="C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D48" i="14"/>
  <c r="C48" i="14"/>
  <c r="C7" i="14" s="1"/>
  <c r="E46" i="14"/>
  <c r="E45" i="14"/>
  <c r="D44" i="14"/>
  <c r="E44" i="14" s="1"/>
  <c r="C44" i="14"/>
  <c r="D43" i="14"/>
  <c r="E43" i="14" s="1"/>
  <c r="C43" i="14"/>
  <c r="E42" i="14"/>
  <c r="D41" i="14"/>
  <c r="E41" i="14" s="1"/>
  <c r="C41" i="14"/>
  <c r="C40" i="14"/>
  <c r="E38" i="14"/>
  <c r="D37" i="14"/>
  <c r="E37" i="14" s="1"/>
  <c r="C37" i="14"/>
  <c r="E36" i="14"/>
  <c r="E32" i="14"/>
  <c r="E31" i="14"/>
  <c r="E30" i="14"/>
  <c r="E29" i="14"/>
  <c r="E27" i="14"/>
  <c r="E26" i="14"/>
  <c r="E25" i="14"/>
  <c r="D23" i="14"/>
  <c r="E23" i="14" s="1"/>
  <c r="C23" i="14"/>
  <c r="C18" i="14" s="1"/>
  <c r="C17" i="14" s="1"/>
  <c r="E22" i="14"/>
  <c r="E21" i="14"/>
  <c r="E20" i="14"/>
  <c r="D19" i="14"/>
  <c r="E19" i="14" s="1"/>
  <c r="C19" i="14"/>
  <c r="C14" i="14"/>
  <c r="C13" i="14"/>
  <c r="D10" i="14"/>
  <c r="C10" i="14"/>
  <c r="E76" i="14" l="1"/>
  <c r="D8" i="14"/>
  <c r="E8" i="14" s="1"/>
  <c r="C6" i="14"/>
  <c r="C5" i="14" s="1"/>
  <c r="C16" i="14"/>
  <c r="C216" i="14" s="1"/>
  <c r="D47" i="14"/>
  <c r="E47" i="14" s="1"/>
  <c r="D11" i="14"/>
  <c r="E11" i="14" s="1"/>
  <c r="E153" i="14"/>
  <c r="E48" i="14"/>
  <c r="D17" i="14"/>
  <c r="D7" i="14"/>
  <c r="E7" i="14" s="1"/>
  <c r="E154" i="14"/>
  <c r="D40" i="14"/>
  <c r="E40" i="14" s="1"/>
  <c r="D18" i="14"/>
  <c r="E18" i="14" s="1"/>
  <c r="C47" i="14"/>
  <c r="D6" i="14" l="1"/>
  <c r="E17" i="14"/>
  <c r="D16" i="14"/>
  <c r="D216" i="14" l="1"/>
  <c r="E16" i="14"/>
  <c r="E6" i="14"/>
  <c r="D5" i="14"/>
  <c r="E5" i="14" s="1"/>
  <c r="D38" i="4" l="1"/>
  <c r="C38" i="4"/>
  <c r="H43" i="4"/>
  <c r="G43" i="4"/>
  <c r="H42" i="4"/>
  <c r="G42" i="4"/>
  <c r="H40" i="4"/>
  <c r="G40" i="4"/>
  <c r="F17" i="4"/>
  <c r="C17" i="4"/>
  <c r="H22" i="4"/>
  <c r="G22" i="4"/>
  <c r="H21" i="4"/>
  <c r="G21" i="4"/>
  <c r="H18" i="4"/>
  <c r="G18" i="4"/>
  <c r="G17" i="4" l="1"/>
  <c r="C35" i="7" l="1"/>
  <c r="K24" i="1" l="1"/>
  <c r="K25" i="1"/>
  <c r="J25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D10" i="10" s="1"/>
  <c r="C11" i="10"/>
  <c r="H14" i="10"/>
  <c r="G14" i="10"/>
  <c r="H12" i="10"/>
  <c r="G12" i="10"/>
  <c r="F11" i="4"/>
  <c r="E11" i="4"/>
  <c r="D11" i="4"/>
  <c r="C11" i="4"/>
  <c r="F13" i="4"/>
  <c r="H13" i="4" s="1"/>
  <c r="E13" i="4"/>
  <c r="D13" i="4"/>
  <c r="C13" i="4"/>
  <c r="F15" i="4"/>
  <c r="E15" i="4"/>
  <c r="D15" i="4"/>
  <c r="C15" i="4"/>
  <c r="F26" i="4"/>
  <c r="E26" i="4"/>
  <c r="D26" i="4"/>
  <c r="C26" i="4"/>
  <c r="G26" i="4" s="1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F47" i="4"/>
  <c r="E47" i="4"/>
  <c r="D47" i="4"/>
  <c r="C47" i="4"/>
  <c r="G47" i="4" s="1"/>
  <c r="F49" i="4"/>
  <c r="E49" i="4"/>
  <c r="D49" i="4"/>
  <c r="C49" i="4"/>
  <c r="D51" i="4"/>
  <c r="E51" i="4"/>
  <c r="F51" i="4"/>
  <c r="H51" i="4" s="1"/>
  <c r="C51" i="4"/>
  <c r="H12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G13" i="10" l="1"/>
  <c r="F10" i="10"/>
  <c r="H13" i="10"/>
  <c r="G36" i="4"/>
  <c r="G13" i="4"/>
  <c r="G49" i="4"/>
  <c r="G31" i="4"/>
  <c r="G34" i="4"/>
  <c r="H36" i="4"/>
  <c r="G38" i="4"/>
  <c r="K21" i="1"/>
  <c r="J21" i="1"/>
  <c r="G11" i="4"/>
  <c r="H28" i="4"/>
  <c r="F30" i="4"/>
  <c r="E30" i="4"/>
  <c r="D30" i="4"/>
  <c r="H47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H10" i="10" s="1"/>
  <c r="G11" i="10"/>
  <c r="C10" i="10"/>
  <c r="H17" i="7"/>
  <c r="H32" i="7"/>
  <c r="G32" i="7"/>
  <c r="C17" i="7"/>
  <c r="H35" i="7"/>
  <c r="G10" i="10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C46" i="2"/>
  <c r="F48" i="2"/>
  <c r="C48" i="2"/>
  <c r="F52" i="2"/>
  <c r="F51" i="2" s="1"/>
  <c r="C52" i="2"/>
  <c r="C51" i="2" s="1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H30" i="4" l="1"/>
  <c r="G30" i="4"/>
  <c r="F45" i="2"/>
  <c r="C45" i="2"/>
  <c r="F12" i="2"/>
  <c r="F11" i="2" s="1"/>
  <c r="G10" i="4"/>
  <c r="H10" i="4"/>
  <c r="G78" i="6"/>
  <c r="G83" i="6"/>
  <c r="D10" i="2"/>
  <c r="G10" i="1" s="1"/>
  <c r="F65" i="2"/>
  <c r="H65" i="2" s="1"/>
  <c r="C65" i="2"/>
  <c r="G65" i="2" s="1"/>
  <c r="G45" i="2"/>
  <c r="H45" i="2"/>
  <c r="G51" i="2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H12" i="2" l="1"/>
  <c r="I10" i="1"/>
  <c r="K10" i="1" s="1"/>
  <c r="H11" i="2"/>
  <c r="G11" i="6"/>
  <c r="C11" i="2"/>
  <c r="G11" i="2" s="1"/>
  <c r="G12" i="2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J10" i="1" l="1"/>
  <c r="F10" i="2"/>
  <c r="H10" i="2" s="1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27" i="1"/>
  <c r="J16" i="1" l="1"/>
</calcChain>
</file>

<file path=xl/sharedStrings.xml><?xml version="1.0" encoding="utf-8"?>
<sst xmlns="http://schemas.openxmlformats.org/spreadsheetml/2006/main" count="1064" uniqueCount="610">
  <si>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</si>
  <si>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</si>
  <si>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</si>
  <si>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</si>
  <si>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</si>
  <si>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</si>
  <si>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</si>
  <si>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</si>
  <si>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</si>
  <si>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</si>
  <si>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</si>
  <si>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</si>
  <si>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</si>
  <si>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</si>
  <si>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</si>
  <si>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</si>
  <si>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</si>
  <si>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</si>
  <si>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</si>
  <si>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</si>
  <si>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</si>
  <si>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</si>
  <si>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</si>
  <si>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</si>
  <si>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</si>
  <si>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</si>
  <si>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</si>
  <si>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</si>
  <si>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</si>
  <si>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</si>
  <si>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</si>
  <si>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</si>
  <si>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</si>
  <si>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</si>
  <si>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</si>
  <si>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</si>
  <si>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</si>
  <si>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</si>
  <si>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</si>
  <si>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</si>
  <si>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</si>
  <si>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</si>
  <si>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</si>
  <si>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</si>
  <si>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</si>
  <si>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</si>
  <si>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</si>
  <si>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</si>
  <si>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</si>
  <si>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</si>
  <si>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</si>
  <si>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</si>
  <si>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</si>
  <si>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</si>
  <si>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</si>
  <si>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</si>
  <si>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</si>
  <si>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</si>
  <si>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</si>
  <si>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</si>
  <si>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</si>
  <si>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</si>
  <si>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</si>
  <si>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</si>
  <si>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</si>
  <si>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</si>
  <si>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</si>
  <si>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</si>
  <si>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</si>
  <si>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</si>
  <si>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</si>
  <si>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</si>
  <si>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</si>
  <si>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</si>
  <si>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</si>
  <si>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</si>
  <si>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</si>
  <si>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</si>
  <si>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</si>
  <si>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</si>
  <si>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</si>
  <si>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</si>
  <si>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</si>
  <si>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</si>
  <si>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</si>
  <si>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</si>
  <si>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</si>
  <si>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</si>
  <si>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</si>
  <si>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</si>
  <si>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</si>
  <si>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</si>
  <si>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</si>
  <si>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</si>
  <si>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</si>
  <si>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</si>
  <si>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</si>
  <si>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</si>
  <si>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</si>
  <si>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</si>
  <si>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</si>
  <si>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</si>
  <si>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</si>
  <si>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</si>
  <si>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</si>
  <si>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</si>
  <si>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</si>
  <si>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</si>
  <si>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</si>
  <si>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</si>
  <si>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</si>
  <si>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</si>
  <si>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</si>
  <si>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</si>
  <si>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</si>
  <si>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</si>
  <si>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</si>
  <si>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</si>
  <si>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</si>
  <si>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</si>
  <si>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</si>
  <si>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</si>
  <si>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</si>
  <si>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</si>
  <si>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</si>
  <si>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</si>
  <si>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</si>
  <si>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</si>
  <si>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</si>
  <si>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</si>
  <si>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</si>
  <si>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</si>
  <si>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</si>
  <si>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</si>
  <si>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</si>
  <si>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</si>
  <si>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</si>
  <si>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</si>
  <si>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</si>
  <si>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</si>
  <si>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</si>
  <si>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</si>
  <si>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</si>
  <si>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</si>
  <si>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</si>
  <si>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</si>
  <si>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</si>
  <si>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</si>
  <si>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</si>
  <si>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</si>
  <si>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</si>
  <si>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</si>
  <si>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</si>
  <si>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</si>
  <si>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</si>
  <si>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</si>
  <si>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</si>
  <si>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</si>
  <si>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</si>
  <si>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</si>
  <si>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</si>
  <si>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</si>
  <si>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</si>
  <si>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</si>
  <si>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</si>
  <si>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</si>
  <si>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</si>
  <si>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</si>
  <si>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</si>
  <si>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</si>
  <si>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</si>
  <si>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</si>
  <si>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</si>
  <si>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</si>
  <si>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</si>
  <si>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</si>
  <si>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</si>
  <si>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</si>
  <si>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</si>
  <si>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</si>
  <si>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</si>
  <si>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</si>
  <si>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</si>
  <si>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</si>
  <si>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</si>
  <si>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</si>
  <si>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</si>
  <si>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</si>
  <si>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</si>
  <si>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</si>
  <si>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</si>
  <si>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</si>
  <si>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</si>
  <si>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</si>
  <si>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</si>
  <si>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</si>
  <si>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</si>
  <si>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</si>
  <si>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</si>
  <si>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</si>
  <si>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</si>
  <si>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</si>
  <si>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</si>
  <si>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</si>
  <si>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</si>
  <si>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</si>
  <si>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</si>
  <si>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</si>
  <si>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</si>
  <si>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</si>
  <si>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</si>
  <si>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</si>
  <si>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</si>
  <si>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</si>
  <si>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</si>
  <si>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</si>
  <si>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</si>
  <si>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</si>
  <si>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</si>
  <si>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</si>
  <si>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</si>
  <si>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</si>
  <si>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</si>
  <si>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</si>
  <si>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</si>
  <si>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</si>
  <si>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</si>
  <si>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</si>
  <si>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</si>
  <si>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</si>
  <si>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</si>
  <si>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</si>
  <si>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</si>
  <si>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</si>
  <si>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</si>
  <si>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</si>
  <si>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</si>
  <si>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</si>
  <si>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</si>
  <si>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</si>
  <si>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</si>
  <si>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</si>
  <si>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</si>
  <si>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</si>
  <si>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</si>
  <si>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</si>
  <si>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</si>
  <si>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</si>
  <si>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</si>
  <si>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</si>
  <si>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</si>
  <si>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</si>
  <si>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</si>
  <si>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</si>
  <si>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</si>
  <si>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</si>
  <si>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</si>
  <si>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</si>
  <si>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</si>
  <si>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</si>
  <si>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</si>
  <si>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</si>
  <si>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</si>
  <si>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</si>
  <si>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</si>
  <si>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</si>
  <si>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</si>
  <si>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</si>
  <si>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</si>
  <si>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</si>
  <si>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</si>
  <si>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</si>
  <si>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</si>
  <si>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</si>
  <si>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</si>
  <si>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</si>
  <si>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</si>
  <si>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</si>
  <si>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</si>
  <si>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</si>
  <si>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</si>
  <si>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</si>
  <si>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</si>
  <si>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</si>
  <si>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</si>
  <si>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</si>
  <si>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</si>
  <si>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</si>
  <si>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</si>
  <si>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</si>
  <si>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</si>
  <si>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</si>
  <si>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</si>
  <si>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</si>
  <si>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</si>
  <si>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</si>
  <si>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</si>
  <si>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</si>
  <si>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</si>
  <si>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</si>
  <si>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</si>
  <si>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</si>
  <si>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</si>
  <si>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</si>
  <si>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</si>
  <si>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</si>
  <si>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</si>
  <si>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</si>
  <si>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</si>
  <si>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</si>
  <si>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</si>
  <si>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</si>
  <si>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</si>
  <si>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</si>
  <si>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</si>
  <si>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</si>
  <si>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</si>
  <si>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</si>
  <si>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</si>
  <si>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</si>
  <si>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</si>
  <si>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</si>
  <si>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</si>
  <si>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</si>
  <si>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</si>
  <si>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</si>
  <si>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</si>
  <si>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</si>
  <si>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</si>
  <si>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</si>
  <si>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</si>
  <si>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</si>
  <si>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</si>
  <si>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</si>
  <si>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</si>
  <si>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</si>
  <si>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</si>
  <si>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</si>
  <si>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</si>
  <si>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</si>
  <si>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</si>
  <si>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</si>
  <si>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</si>
  <si>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</si>
  <si>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</si>
  <si>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</si>
  <si>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</si>
  <si>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</si>
  <si>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</si>
  <si>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</si>
  <si>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</si>
  <si>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</si>
  <si>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</si>
  <si>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</si>
  <si>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</si>
  <si>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</si>
  <si>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</si>
  <si>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</si>
  <si>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</si>
  <si>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</si>
  <si>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</si>
  <si>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</si>
  <si>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</si>
  <si>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</si>
  <si>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</si>
  <si>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</si>
  <si>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</si>
  <si>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</si>
  <si>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</si>
  <si>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</si>
  <si>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</si>
  <si>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</si>
  <si>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</si>
  <si>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</si>
  <si>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</si>
  <si>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</si>
  <si>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</si>
  <si>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</si>
  <si>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</si>
  <si>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</si>
  <si>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</si>
  <si>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</si>
  <si>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</si>
  <si>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</si>
  <si>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</si>
  <si>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</si>
  <si>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</si>
  <si>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</si>
  <si>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</si>
  <si>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</si>
  <si>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</si>
  <si>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</si>
  <si>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</si>
  <si>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</si>
  <si>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</si>
  <si>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</si>
  <si>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</si>
  <si>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</si>
  <si>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</si>
  <si>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</si>
  <si>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</si>
  <si>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</si>
  <si>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</si>
  <si>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</si>
  <si>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</si>
  <si>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</si>
  <si>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</si>
  <si>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</si>
  <si>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</si>
  <si>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</si>
  <si>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</si>
  <si>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</si>
  <si>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</si>
  <si>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</si>
  <si>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</si>
  <si>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</si>
  <si>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</si>
  <si>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</si>
  <si>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</si>
  <si>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</si>
  <si>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</si>
  <si>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</si>
  <si>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</si>
  <si>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</si>
  <si>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</si>
  <si>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</si>
  <si>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</si>
  <si>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</si>
  <si>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</si>
  <si>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</si>
  <si>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</si>
  <si>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</si>
  <si>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</si>
  <si>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</si>
  <si>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</si>
  <si>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</si>
  <si>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</si>
  <si>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</si>
  <si>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</si>
  <si>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</si>
  <si>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</si>
  <si>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</si>
  <si>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</si>
  <si>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</si>
  <si>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</si>
  <si>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</si>
  <si>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</si>
  <si>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</si>
  <si>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</si>
  <si>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</si>
  <si>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</si>
  <si>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</si>
  <si>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</si>
  <si>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</si>
  <si>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</si>
  <si>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</si>
  <si>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</si>
  <si>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</si>
  <si>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</si>
  <si>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</si>
  <si>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</si>
  <si>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</si>
  <si>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</si>
  <si>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</si>
  <si>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</si>
  <si>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</si>
  <si>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</si>
  <si>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</si>
  <si>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</si>
  <si>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</si>
  <si>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</si>
  <si>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</si>
  <si>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</si>
  <si>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</si>
  <si>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</si>
  <si>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</si>
  <si>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</si>
  <si>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</si>
  <si>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</si>
  <si>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</si>
  <si>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</si>
  <si>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</si>
  <si>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</si>
  <si>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</si>
  <si>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</si>
  <si>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</si>
  <si>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</si>
  <si>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</si>
  <si>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</si>
  <si>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</si>
  <si>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</si>
  <si>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</si>
  <si>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</si>
  <si>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</si>
  <si>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</si>
  <si>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</si>
  <si>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</si>
  <si>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</si>
  <si>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</si>
  <si>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</si>
  <si>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</si>
  <si>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</si>
  <si>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</si>
  <si>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</si>
  <si>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</si>
  <si>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</si>
  <si>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</si>
  <si>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</si>
  <si>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</si>
  <si>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</si>
  <si>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</si>
  <si>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</si>
  <si>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</si>
  <si>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</si>
  <si>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</si>
  <si>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</si>
  <si>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</si>
  <si>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</si>
  <si>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</si>
  <si>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</si>
  <si>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</si>
  <si>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</si>
  <si>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</si>
  <si>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</si>
  <si>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</si>
  <si>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</si>
  <si>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</si>
  <si>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</si>
  <si>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</si>
  <si>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</si>
  <si>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</si>
  <si>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</si>
  <si>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</si>
  <si>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</si>
  <si>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</si>
  <si>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</si>
  <si>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</si>
  <si>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</si>
  <si>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</si>
  <si>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</si>
  <si>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</si>
  <si>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</si>
  <si>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</si>
  <si>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</si>
  <si>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</si>
  <si>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</si>
  <si>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</si>
  <si>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</si>
  <si>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</si>
  <si>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</si>
  <si>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</si>
  <si>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</si>
  <si>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</si>
  <si>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</si>
  <si>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</si>
  <si>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</si>
  <si>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</si>
  <si>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</si>
  <si>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</si>
  <si>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</si>
  <si>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</si>
  <si>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</si>
  <si>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</si>
  <si>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A679133</t>
  </si>
  <si>
    <t>PROGRAM PREKOGRANIČNE SURADNJE UPRAVLJAČKO TIJELO IZ INOZEMSTVA - IZ EVIDENCIJSKIH PRIHODA</t>
  </si>
  <si>
    <t>A679135</t>
  </si>
  <si>
    <t>Pomoći iz državnog proračuna</t>
  </si>
  <si>
    <t>Darovnice</t>
  </si>
  <si>
    <t>Europski poljoprivredni jamstveni fond (EAGF)</t>
  </si>
  <si>
    <t xml:space="preserve">BROJČANA OZNAKA PRORAČUNSKOG KORISNIKA </t>
  </si>
  <si>
    <t>GRADSKA I SVEUČILIŠN AKNJIŽNICA U OSIJEKU</t>
  </si>
  <si>
    <t>Pomoći iz državnog proračuna kroz opće prihode i primitke</t>
  </si>
  <si>
    <t>Programi Unije- raspoloživ predujam</t>
  </si>
  <si>
    <t>Ostale pomoći - Grad Osijek</t>
  </si>
  <si>
    <t xml:space="preserve">Darovnice </t>
  </si>
  <si>
    <t>Mehanizam za oporavak i otpornost</t>
  </si>
  <si>
    <t>A679134                           (A111111)</t>
  </si>
  <si>
    <t>PROGRAMSKO FINANCIRANJE JAVNIH VISOKIH UČILIŠTA</t>
  </si>
  <si>
    <t>IZVOR 11</t>
  </si>
  <si>
    <t>Osnovna proračunska komponenta</t>
  </si>
  <si>
    <t>Doprinosi za zdravstveno osiguranje</t>
  </si>
  <si>
    <t>Uredski materijal i ost. Materijal</t>
  </si>
  <si>
    <t>Naknada za prijevoz s posla i na posao</t>
  </si>
  <si>
    <t>Sistematski izdrastveni pregled zaposlenika</t>
  </si>
  <si>
    <t>Naknade za rad predstvaničkih tijela</t>
  </si>
  <si>
    <t>Domaće i međunarodne članarine</t>
  </si>
  <si>
    <t>Knjižna građa</t>
  </si>
  <si>
    <t>Razvojna komponenta</t>
  </si>
  <si>
    <t>Izvedbena komponenta</t>
  </si>
  <si>
    <t>Ostale usluge ( grafičke i tiskarske )</t>
  </si>
  <si>
    <t>PROGRAMSKO I OSTALO FINANCIRANJE JAVNIH VISOKIH UČILIŠTA – IZ EVIDENCIJSKIH PRIHODA</t>
  </si>
  <si>
    <t>Ostale naknade troškova zaposlenika</t>
  </si>
  <si>
    <t>Materijal i dijelovi za tek. I inv. Održavanje</t>
  </si>
  <si>
    <t xml:space="preserve">Sitni inventar </t>
  </si>
  <si>
    <t>Sistematski i zdrastveni pregled zaposlenika</t>
  </si>
  <si>
    <t>Naknade troškovima izvan radnog odnosa</t>
  </si>
  <si>
    <t>Pomoć iz državnog proračuna - Ministarstvo kulture i medija RH</t>
  </si>
  <si>
    <t>Naknade za prijevoz na posao i s posla</t>
  </si>
  <si>
    <t>Ostale naknade troškova zaposlenicima</t>
  </si>
  <si>
    <t>Uredski materijal i ost. materijal</t>
  </si>
  <si>
    <t>Sitni inventar</t>
  </si>
  <si>
    <t>Programi Unije - Erasmus ( erasmus djelatnika )</t>
  </si>
  <si>
    <t>Darovnice - Američko veleposlanstvo</t>
  </si>
  <si>
    <t>Mehanizan za otporavak i otpornost ( NPOO ) - MKM EU projekt</t>
  </si>
  <si>
    <t>Donacija</t>
  </si>
  <si>
    <t>Program Unije - Erasmus + projekt ( preko Sveučilišta )</t>
  </si>
  <si>
    <t xml:space="preserve">
INDEX      ostvarenje / plan</t>
  </si>
  <si>
    <t>OSTVARENJE/         IZVRŠENJE 
01.2026. - 06.2026.</t>
  </si>
  <si>
    <t>IZVORNI PLAN ILI REBALANS 
01.2026.-06.2026.</t>
  </si>
  <si>
    <t>POLUGODIŠNJI IZVJEŠTAJ O IZVRŠENJU FINANCIJSKOG PLANA SVEUČILIŠTE J.J. STROSSMAYERA U OSIJEKU   GRADSKA I SVEUČILIŠNA KNJIŽNICA U OSIJEKU
ZA PRVO POLUGODIŠTE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</si>
</sst>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8"/>
      <name val="Arial"/>
      <family val="2"/>
    </font>
    <font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6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</borders>
  <cellStyleXfs count="53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4" fontId="38" fillId="29" borderId="10" applyNumberFormat="0" applyProtection="0">
      <alignment vertical="center"/>
    </xf>
    <xf numFmtId="0" fontId="38" fillId="30" borderId="10" applyNumberFormat="0" applyProtection="0">
      <alignment horizontal="left" vertical="center" indent="1"/>
    </xf>
    <xf numFmtId="4" fontId="38" fillId="0" borderId="10" applyNumberFormat="0" applyProtection="0">
      <alignment horizontal="right" vertical="center"/>
    </xf>
    <xf numFmtId="0" fontId="43" fillId="31" borderId="0"/>
  </cellStyleXfs>
  <cellXfs count="202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22" fillId="24" borderId="0" xfId="8" applyNumberFormat="1" applyFill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4" fillId="0" borderId="0" xfId="8" applyNumberFormat="1" applyFont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/>
    <xf numFmtId="0" fontId="1" fillId="0" borderId="0" xfId="47"/>
    <xf numFmtId="0" fontId="35" fillId="28" borderId="9" xfId="48" quotePrefix="1" applyFont="1" applyFill="1" applyBorder="1" applyAlignment="1">
      <alignment horizontal="center" vertical="center" wrapText="1"/>
    </xf>
    <xf numFmtId="4" fontId="16" fillId="28" borderId="2" xfId="2" applyNumberFormat="1" applyFont="1" applyFill="1" applyBorder="1" applyAlignment="1">
      <alignment horizontal="center" vertical="center" wrapText="1" justifyLastLine="1"/>
    </xf>
    <xf numFmtId="0" fontId="36" fillId="3" borderId="9" xfId="48" quotePrefix="1" applyFont="1" applyFill="1" applyBorder="1" applyAlignment="1">
      <alignment horizontal="right" vertical="center" wrapText="1"/>
    </xf>
    <xf numFmtId="0" fontId="37" fillId="3" borderId="9" xfId="48" quotePrefix="1" applyFont="1" applyFill="1" applyBorder="1" applyAlignment="1">
      <alignment horizontal="left" vertical="center" wrapText="1"/>
    </xf>
    <xf numFmtId="4" fontId="38" fillId="3" borderId="10" xfId="49" applyNumberFormat="1" applyFill="1">
      <alignment vertical="center"/>
    </xf>
    <xf numFmtId="3" fontId="38" fillId="3" borderId="10" xfId="49" applyNumberFormat="1" applyFill="1">
      <alignment vertical="center"/>
    </xf>
    <xf numFmtId="0" fontId="39" fillId="3" borderId="9" xfId="48" quotePrefix="1" applyFont="1" applyFill="1" applyBorder="1" applyAlignment="1">
      <alignment vertical="center" wrapText="1"/>
    </xf>
    <xf numFmtId="0" fontId="38" fillId="3" borderId="10" xfId="50" quotePrefix="1" applyFont="1" applyFill="1" applyAlignment="1">
      <alignment vertical="center"/>
    </xf>
    <xf numFmtId="0" fontId="40" fillId="28" borderId="2" xfId="50" quotePrefix="1" applyFont="1" applyFill="1" applyBorder="1" applyAlignment="1">
      <alignment horizontal="center" vertical="center" wrapText="1"/>
    </xf>
    <xf numFmtId="0" fontId="40" fillId="28" borderId="2" xfId="50" quotePrefix="1" applyFont="1" applyFill="1" applyBorder="1" applyAlignment="1">
      <alignment horizontal="left" vertical="center" wrapText="1" indent="1"/>
    </xf>
    <xf numFmtId="4" fontId="38" fillId="28" borderId="10" xfId="49" applyNumberFormat="1" applyFill="1">
      <alignment vertical="center"/>
    </xf>
    <xf numFmtId="3" fontId="38" fillId="28" borderId="10" xfId="49" applyNumberFormat="1" applyFill="1">
      <alignment vertical="center"/>
    </xf>
    <xf numFmtId="4" fontId="1" fillId="0" borderId="0" xfId="47" applyNumberFormat="1"/>
    <xf numFmtId="0" fontId="41" fillId="3" borderId="2" xfId="50" quotePrefix="1" applyFont="1" applyFill="1" applyBorder="1" applyAlignment="1">
      <alignment horizontal="center" vertical="center" wrapText="1"/>
    </xf>
    <xf numFmtId="0" fontId="41" fillId="3" borderId="2" xfId="50" quotePrefix="1" applyFont="1" applyFill="1" applyBorder="1">
      <alignment horizontal="left" vertical="center" indent="1"/>
    </xf>
    <xf numFmtId="0" fontId="41" fillId="3" borderId="2" xfId="50" quotePrefix="1" applyFont="1" applyFill="1" applyBorder="1" applyAlignment="1">
      <alignment vertical="center"/>
    </xf>
    <xf numFmtId="0" fontId="41" fillId="3" borderId="11" xfId="50" quotePrefix="1" applyFont="1" applyFill="1" applyBorder="1" applyAlignment="1">
      <alignment vertical="center"/>
    </xf>
    <xf numFmtId="2" fontId="1" fillId="0" borderId="0" xfId="47" applyNumberFormat="1"/>
    <xf numFmtId="0" fontId="38" fillId="0" borderId="12" xfId="50" quotePrefix="1" applyFill="1" applyBorder="1" applyAlignment="1">
      <alignment horizontal="left" vertical="center" indent="8"/>
    </xf>
    <xf numFmtId="0" fontId="38" fillId="0" borderId="10" xfId="50" quotePrefix="1" applyFill="1">
      <alignment horizontal="left" vertical="center" indent="1"/>
    </xf>
    <xf numFmtId="4" fontId="38" fillId="0" borderId="10" xfId="49" applyNumberFormat="1" applyFill="1">
      <alignment vertical="center"/>
    </xf>
    <xf numFmtId="3" fontId="38" fillId="0" borderId="10" xfId="49" applyNumberFormat="1" applyFill="1">
      <alignment vertical="center"/>
    </xf>
    <xf numFmtId="0" fontId="38" fillId="0" borderId="10" xfId="50" quotePrefix="1" applyFill="1" applyAlignment="1">
      <alignment horizontal="right" vertical="center"/>
    </xf>
    <xf numFmtId="4" fontId="38" fillId="0" borderId="10" xfId="51" applyNumberFormat="1" applyFill="1">
      <alignment horizontal="right" vertical="center"/>
    </xf>
    <xf numFmtId="0" fontId="38" fillId="0" borderId="10" xfId="50" quotePrefix="1" applyFill="1" applyAlignment="1">
      <alignment horizontal="left" vertical="center" indent="8"/>
    </xf>
    <xf numFmtId="0" fontId="38" fillId="0" borderId="10" xfId="50" quotePrefix="1" applyFill="1" applyAlignment="1">
      <alignment vertical="center"/>
    </xf>
    <xf numFmtId="0" fontId="1" fillId="0" borderId="0" xfId="47" applyFill="1"/>
    <xf numFmtId="0" fontId="38" fillId="0" borderId="10" xfId="50" quotePrefix="1" applyFill="1" applyAlignment="1">
      <alignment horizontal="left" vertical="center" indent="9"/>
    </xf>
    <xf numFmtId="0" fontId="38" fillId="3" borderId="10" xfId="50" quotePrefix="1" applyFill="1" applyAlignment="1">
      <alignment horizontal="left" vertical="center" indent="7"/>
    </xf>
    <xf numFmtId="0" fontId="38" fillId="3" borderId="10" xfId="50" quotePrefix="1" applyFill="1">
      <alignment horizontal="left" vertical="center" indent="1"/>
    </xf>
    <xf numFmtId="0" fontId="38" fillId="3" borderId="10" xfId="50" quotePrefix="1" applyFill="1" applyAlignment="1">
      <alignment horizontal="right" vertical="center"/>
    </xf>
    <xf numFmtId="4" fontId="38" fillId="3" borderId="10" xfId="51" applyNumberFormat="1" applyFill="1">
      <alignment horizontal="right" vertical="center"/>
    </xf>
    <xf numFmtId="0" fontId="42" fillId="28" borderId="2" xfId="48" applyFont="1" applyFill="1" applyBorder="1" applyAlignment="1">
      <alignment wrapText="1"/>
    </xf>
    <xf numFmtId="0" fontId="38" fillId="3" borderId="10" xfId="50" quotePrefix="1" applyFont="1" applyFill="1" applyAlignment="1">
      <alignment horizontal="left" vertical="center" indent="7"/>
    </xf>
    <xf numFmtId="0" fontId="38" fillId="3" borderId="10" xfId="50" quotePrefix="1" applyFont="1" applyFill="1">
      <alignment horizontal="left" vertical="center" indent="1"/>
    </xf>
    <xf numFmtId="4" fontId="38" fillId="3" borderId="10" xfId="49" applyNumberFormat="1" applyFont="1" applyFill="1">
      <alignment vertical="center"/>
    </xf>
    <xf numFmtId="0" fontId="38" fillId="30" borderId="10" xfId="50" quotePrefix="1" applyAlignment="1">
      <alignment horizontal="left" vertical="center" indent="8"/>
    </xf>
    <xf numFmtId="0" fontId="38" fillId="30" borderId="10" xfId="50" quotePrefix="1">
      <alignment horizontal="left" vertical="center" indent="1"/>
    </xf>
    <xf numFmtId="4" fontId="38" fillId="29" borderId="10" xfId="49" applyNumberFormat="1">
      <alignment vertical="center"/>
    </xf>
    <xf numFmtId="0" fontId="38" fillId="30" borderId="10" xfId="50" quotePrefix="1" applyAlignment="1">
      <alignment horizontal="left" vertical="center" indent="9"/>
    </xf>
    <xf numFmtId="4" fontId="38" fillId="0" borderId="10" xfId="51" applyNumberFormat="1">
      <alignment horizontal="right" vertical="center"/>
    </xf>
    <xf numFmtId="0" fontId="38" fillId="0" borderId="13" xfId="50" quotePrefix="1" applyFill="1" applyBorder="1" applyAlignment="1">
      <alignment horizontal="left" vertical="center" indent="9"/>
    </xf>
    <xf numFmtId="0" fontId="38" fillId="0" borderId="13" xfId="50" quotePrefix="1" applyFill="1" applyBorder="1">
      <alignment horizontal="left" vertical="center" indent="1"/>
    </xf>
    <xf numFmtId="4" fontId="38" fillId="0" borderId="13" xfId="51" applyNumberFormat="1" applyFill="1" applyBorder="1">
      <alignment horizontal="right" vertical="center"/>
    </xf>
    <xf numFmtId="4" fontId="38" fillId="3" borderId="13" xfId="51" applyNumberFormat="1" applyFill="1" applyBorder="1">
      <alignment horizontal="right" vertical="center"/>
    </xf>
    <xf numFmtId="0" fontId="38" fillId="0" borderId="12" xfId="50" quotePrefix="1" applyFill="1" applyBorder="1">
      <alignment horizontal="left" vertical="center" indent="1"/>
    </xf>
    <xf numFmtId="4" fontId="38" fillId="0" borderId="12" xfId="49" applyNumberFormat="1" applyFill="1" applyBorder="1">
      <alignment vertical="center"/>
    </xf>
    <xf numFmtId="0" fontId="38" fillId="28" borderId="10" xfId="50" quotePrefix="1" applyFill="1" applyAlignment="1">
      <alignment horizontal="center" vertical="center"/>
    </xf>
    <xf numFmtId="0" fontId="38" fillId="28" borderId="10" xfId="50" quotePrefix="1" applyFill="1" applyAlignment="1">
      <alignment horizontal="left" vertical="center" wrapText="1" indent="1"/>
    </xf>
    <xf numFmtId="0" fontId="38" fillId="3" borderId="10" xfId="50" quotePrefix="1" applyFill="1" applyAlignment="1">
      <alignment horizontal="center" vertical="center"/>
    </xf>
    <xf numFmtId="0" fontId="38" fillId="0" borderId="10" xfId="50" quotePrefix="1" applyFill="1" applyAlignment="1">
      <alignment horizontal="center" vertical="center"/>
    </xf>
    <xf numFmtId="0" fontId="43" fillId="0" borderId="0" xfId="52" applyFill="1"/>
    <xf numFmtId="0" fontId="43" fillId="31" borderId="0" xfId="52"/>
    <xf numFmtId="4" fontId="6" fillId="32" borderId="2" xfId="1" applyNumberFormat="1" applyFont="1" applyFill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  <xf numFmtId="0" fontId="4" fillId="0" borderId="0" xfId="46" applyFont="1" applyFill="1" applyAlignment="1">
      <alignment horizontal="center" vertical="center" wrapText="1"/>
    </xf>
  </cellXfs>
  <cellStyles count="53">
    <cellStyle name="Normal" xfId="0" builtinId="0"/>
    <cellStyle name="Normal 2" xfId="12" xr:uid="{00000000-0005-0000-0000-000001000000}"/>
    <cellStyle name="Normal 2 2" xfId="48" xr:uid="{C635D63B-4F30-4C42-BF59-86D32581B551}"/>
    <cellStyle name="Normal 3" xfId="47" xr:uid="{5F8DD68F-99FC-4D95-BE4D-4EDA227D5212}"/>
    <cellStyle name="Normal 3 2" xfId="52" xr:uid="{E061B8BE-5D18-4A06-A77D-0FD42C6B41CC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46" xr:uid="{D9C59B00-87A9-48C9-AD84-E8AA13F9E838}"/>
    <cellStyle name="Obično_List4" xfId="15" xr:uid="{00000000-0005-0000-0000-000005000000}"/>
    <cellStyle name="SAPBEXaggData" xfId="3" xr:uid="{00000000-0005-0000-0000-000006000000}"/>
    <cellStyle name="SAPBEXaggData 2" xfId="49" xr:uid="{05B52095-0ACF-4068-BC52-481C46100796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50" xr:uid="{D13B0FAB-3117-490B-9FF6-25FB754D3BCD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 2" xfId="51" xr:uid="{0E24315F-F624-47FD-855C-5264FD00FFEB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N8" sqref="N8"/>
    </sheetView>
  </sheetViews>
  <sheetFormatPr defaultRowHeight="14.4" x14ac:dyDescent="0.3"/>
  <cols>
    <col min="5" max="5" width="10.109375" customWidth="1"/>
    <col min="6" max="6" width="23.5546875" style="29" customWidth="1"/>
    <col min="7" max="8" width="23.5546875" style="30" customWidth="1"/>
    <col min="9" max="9" width="23.5546875" style="29" customWidth="1"/>
    <col min="10" max="11" width="10.5546875" style="29" customWidth="1"/>
    <col min="261" max="261" width="17.44140625" customWidth="1"/>
    <col min="262" max="265" width="25.109375" customWidth="1"/>
    <col min="266" max="267" width="12.33203125" customWidth="1"/>
    <col min="517" max="517" width="17.44140625" customWidth="1"/>
    <col min="518" max="521" width="25.109375" customWidth="1"/>
    <col min="522" max="523" width="12.33203125" customWidth="1"/>
    <col min="773" max="773" width="17.44140625" customWidth="1"/>
    <col min="774" max="777" width="25.109375" customWidth="1"/>
    <col min="778" max="779" width="12.33203125" customWidth="1"/>
    <col min="1029" max="1029" width="17.44140625" customWidth="1"/>
    <col min="1030" max="1033" width="25.109375" customWidth="1"/>
    <col min="1034" max="1035" width="12.33203125" customWidth="1"/>
    <col min="1285" max="1285" width="17.44140625" customWidth="1"/>
    <col min="1286" max="1289" width="25.109375" customWidth="1"/>
    <col min="1290" max="1291" width="12.33203125" customWidth="1"/>
    <col min="1541" max="1541" width="17.44140625" customWidth="1"/>
    <col min="1542" max="1545" width="25.109375" customWidth="1"/>
    <col min="1546" max="1547" width="12.33203125" customWidth="1"/>
    <col min="1797" max="1797" width="17.44140625" customWidth="1"/>
    <col min="1798" max="1801" width="25.109375" customWidth="1"/>
    <col min="1802" max="1803" width="12.33203125" customWidth="1"/>
    <col min="2053" max="2053" width="17.44140625" customWidth="1"/>
    <col min="2054" max="2057" width="25.109375" customWidth="1"/>
    <col min="2058" max="2059" width="12.33203125" customWidth="1"/>
    <col min="2309" max="2309" width="17.44140625" customWidth="1"/>
    <col min="2310" max="2313" width="25.109375" customWidth="1"/>
    <col min="2314" max="2315" width="12.33203125" customWidth="1"/>
    <col min="2565" max="2565" width="17.44140625" customWidth="1"/>
    <col min="2566" max="2569" width="25.109375" customWidth="1"/>
    <col min="2570" max="2571" width="12.33203125" customWidth="1"/>
    <col min="2821" max="2821" width="17.44140625" customWidth="1"/>
    <col min="2822" max="2825" width="25.109375" customWidth="1"/>
    <col min="2826" max="2827" width="12.33203125" customWidth="1"/>
    <col min="3077" max="3077" width="17.44140625" customWidth="1"/>
    <col min="3078" max="3081" width="25.109375" customWidth="1"/>
    <col min="3082" max="3083" width="12.33203125" customWidth="1"/>
    <col min="3333" max="3333" width="17.44140625" customWidth="1"/>
    <col min="3334" max="3337" width="25.109375" customWidth="1"/>
    <col min="3338" max="3339" width="12.33203125" customWidth="1"/>
    <col min="3589" max="3589" width="17.44140625" customWidth="1"/>
    <col min="3590" max="3593" width="25.109375" customWidth="1"/>
    <col min="3594" max="3595" width="12.33203125" customWidth="1"/>
    <col min="3845" max="3845" width="17.44140625" customWidth="1"/>
    <col min="3846" max="3849" width="25.109375" customWidth="1"/>
    <col min="3850" max="3851" width="12.33203125" customWidth="1"/>
    <col min="4101" max="4101" width="17.44140625" customWidth="1"/>
    <col min="4102" max="4105" width="25.109375" customWidth="1"/>
    <col min="4106" max="4107" width="12.33203125" customWidth="1"/>
    <col min="4357" max="4357" width="17.44140625" customWidth="1"/>
    <col min="4358" max="4361" width="25.109375" customWidth="1"/>
    <col min="4362" max="4363" width="12.33203125" customWidth="1"/>
    <col min="4613" max="4613" width="17.44140625" customWidth="1"/>
    <col min="4614" max="4617" width="25.109375" customWidth="1"/>
    <col min="4618" max="4619" width="12.33203125" customWidth="1"/>
    <col min="4869" max="4869" width="17.44140625" customWidth="1"/>
    <col min="4870" max="4873" width="25.109375" customWidth="1"/>
    <col min="4874" max="4875" width="12.33203125" customWidth="1"/>
    <col min="5125" max="5125" width="17.44140625" customWidth="1"/>
    <col min="5126" max="5129" width="25.109375" customWidth="1"/>
    <col min="5130" max="5131" width="12.33203125" customWidth="1"/>
    <col min="5381" max="5381" width="17.44140625" customWidth="1"/>
    <col min="5382" max="5385" width="25.109375" customWidth="1"/>
    <col min="5386" max="5387" width="12.33203125" customWidth="1"/>
    <col min="5637" max="5637" width="17.44140625" customWidth="1"/>
    <col min="5638" max="5641" width="25.109375" customWidth="1"/>
    <col min="5642" max="5643" width="12.33203125" customWidth="1"/>
    <col min="5893" max="5893" width="17.44140625" customWidth="1"/>
    <col min="5894" max="5897" width="25.109375" customWidth="1"/>
    <col min="5898" max="5899" width="12.33203125" customWidth="1"/>
    <col min="6149" max="6149" width="17.44140625" customWidth="1"/>
    <col min="6150" max="6153" width="25.109375" customWidth="1"/>
    <col min="6154" max="6155" width="12.33203125" customWidth="1"/>
    <col min="6405" max="6405" width="17.44140625" customWidth="1"/>
    <col min="6406" max="6409" width="25.109375" customWidth="1"/>
    <col min="6410" max="6411" width="12.33203125" customWidth="1"/>
    <col min="6661" max="6661" width="17.44140625" customWidth="1"/>
    <col min="6662" max="6665" width="25.109375" customWidth="1"/>
    <col min="6666" max="6667" width="12.33203125" customWidth="1"/>
    <col min="6917" max="6917" width="17.44140625" customWidth="1"/>
    <col min="6918" max="6921" width="25.109375" customWidth="1"/>
    <col min="6922" max="6923" width="12.33203125" customWidth="1"/>
    <col min="7173" max="7173" width="17.44140625" customWidth="1"/>
    <col min="7174" max="7177" width="25.109375" customWidth="1"/>
    <col min="7178" max="7179" width="12.33203125" customWidth="1"/>
    <col min="7429" max="7429" width="17.44140625" customWidth="1"/>
    <col min="7430" max="7433" width="25.109375" customWidth="1"/>
    <col min="7434" max="7435" width="12.33203125" customWidth="1"/>
    <col min="7685" max="7685" width="17.44140625" customWidth="1"/>
    <col min="7686" max="7689" width="25.109375" customWidth="1"/>
    <col min="7690" max="7691" width="12.33203125" customWidth="1"/>
    <col min="7941" max="7941" width="17.44140625" customWidth="1"/>
    <col min="7942" max="7945" width="25.109375" customWidth="1"/>
    <col min="7946" max="7947" width="12.33203125" customWidth="1"/>
    <col min="8197" max="8197" width="17.44140625" customWidth="1"/>
    <col min="8198" max="8201" width="25.109375" customWidth="1"/>
    <col min="8202" max="8203" width="12.33203125" customWidth="1"/>
    <col min="8453" max="8453" width="17.44140625" customWidth="1"/>
    <col min="8454" max="8457" width="25.109375" customWidth="1"/>
    <col min="8458" max="8459" width="12.33203125" customWidth="1"/>
    <col min="8709" max="8709" width="17.44140625" customWidth="1"/>
    <col min="8710" max="8713" width="25.109375" customWidth="1"/>
    <col min="8714" max="8715" width="12.33203125" customWidth="1"/>
    <col min="8965" max="8965" width="17.44140625" customWidth="1"/>
    <col min="8966" max="8969" width="25.109375" customWidth="1"/>
    <col min="8970" max="8971" width="12.33203125" customWidth="1"/>
    <col min="9221" max="9221" width="17.44140625" customWidth="1"/>
    <col min="9222" max="9225" width="25.109375" customWidth="1"/>
    <col min="9226" max="9227" width="12.33203125" customWidth="1"/>
    <col min="9477" max="9477" width="17.44140625" customWidth="1"/>
    <col min="9478" max="9481" width="25.109375" customWidth="1"/>
    <col min="9482" max="9483" width="12.33203125" customWidth="1"/>
    <col min="9733" max="9733" width="17.44140625" customWidth="1"/>
    <col min="9734" max="9737" width="25.109375" customWidth="1"/>
    <col min="9738" max="9739" width="12.33203125" customWidth="1"/>
    <col min="9989" max="9989" width="17.44140625" customWidth="1"/>
    <col min="9990" max="9993" width="25.109375" customWidth="1"/>
    <col min="9994" max="9995" width="12.33203125" customWidth="1"/>
    <col min="10245" max="10245" width="17.44140625" customWidth="1"/>
    <col min="10246" max="10249" width="25.109375" customWidth="1"/>
    <col min="10250" max="10251" width="12.33203125" customWidth="1"/>
    <col min="10501" max="10501" width="17.44140625" customWidth="1"/>
    <col min="10502" max="10505" width="25.109375" customWidth="1"/>
    <col min="10506" max="10507" width="12.33203125" customWidth="1"/>
    <col min="10757" max="10757" width="17.44140625" customWidth="1"/>
    <col min="10758" max="10761" width="25.109375" customWidth="1"/>
    <col min="10762" max="10763" width="12.33203125" customWidth="1"/>
    <col min="11013" max="11013" width="17.44140625" customWidth="1"/>
    <col min="11014" max="11017" width="25.109375" customWidth="1"/>
    <col min="11018" max="11019" width="12.33203125" customWidth="1"/>
    <col min="11269" max="11269" width="17.44140625" customWidth="1"/>
    <col min="11270" max="11273" width="25.109375" customWidth="1"/>
    <col min="11274" max="11275" width="12.33203125" customWidth="1"/>
    <col min="11525" max="11525" width="17.44140625" customWidth="1"/>
    <col min="11526" max="11529" width="25.109375" customWidth="1"/>
    <col min="11530" max="11531" width="12.33203125" customWidth="1"/>
    <col min="11781" max="11781" width="17.44140625" customWidth="1"/>
    <col min="11782" max="11785" width="25.109375" customWidth="1"/>
    <col min="11786" max="11787" width="12.33203125" customWidth="1"/>
    <col min="12037" max="12037" width="17.44140625" customWidth="1"/>
    <col min="12038" max="12041" width="25.109375" customWidth="1"/>
    <col min="12042" max="12043" width="12.33203125" customWidth="1"/>
    <col min="12293" max="12293" width="17.44140625" customWidth="1"/>
    <col min="12294" max="12297" width="25.109375" customWidth="1"/>
    <col min="12298" max="12299" width="12.33203125" customWidth="1"/>
    <col min="12549" max="12549" width="17.44140625" customWidth="1"/>
    <col min="12550" max="12553" width="25.109375" customWidth="1"/>
    <col min="12554" max="12555" width="12.33203125" customWidth="1"/>
    <col min="12805" max="12805" width="17.44140625" customWidth="1"/>
    <col min="12806" max="12809" width="25.109375" customWidth="1"/>
    <col min="12810" max="12811" width="12.33203125" customWidth="1"/>
    <col min="13061" max="13061" width="17.44140625" customWidth="1"/>
    <col min="13062" max="13065" width="25.109375" customWidth="1"/>
    <col min="13066" max="13067" width="12.33203125" customWidth="1"/>
    <col min="13317" max="13317" width="17.44140625" customWidth="1"/>
    <col min="13318" max="13321" width="25.109375" customWidth="1"/>
    <col min="13322" max="13323" width="12.33203125" customWidth="1"/>
    <col min="13573" max="13573" width="17.44140625" customWidth="1"/>
    <col min="13574" max="13577" width="25.109375" customWidth="1"/>
    <col min="13578" max="13579" width="12.33203125" customWidth="1"/>
    <col min="13829" max="13829" width="17.44140625" customWidth="1"/>
    <col min="13830" max="13833" width="25.109375" customWidth="1"/>
    <col min="13834" max="13835" width="12.33203125" customWidth="1"/>
    <col min="14085" max="14085" width="17.44140625" customWidth="1"/>
    <col min="14086" max="14089" width="25.109375" customWidth="1"/>
    <col min="14090" max="14091" width="12.33203125" customWidth="1"/>
    <col min="14341" max="14341" width="17.44140625" customWidth="1"/>
    <col min="14342" max="14345" width="25.109375" customWidth="1"/>
    <col min="14346" max="14347" width="12.33203125" customWidth="1"/>
    <col min="14597" max="14597" width="17.44140625" customWidth="1"/>
    <col min="14598" max="14601" width="25.109375" customWidth="1"/>
    <col min="14602" max="14603" width="12.33203125" customWidth="1"/>
    <col min="14853" max="14853" width="17.44140625" customWidth="1"/>
    <col min="14854" max="14857" width="25.109375" customWidth="1"/>
    <col min="14858" max="14859" width="12.33203125" customWidth="1"/>
    <col min="15109" max="15109" width="17.44140625" customWidth="1"/>
    <col min="15110" max="15113" width="25.109375" customWidth="1"/>
    <col min="15114" max="15115" width="12.33203125" customWidth="1"/>
    <col min="15365" max="15365" width="17.44140625" customWidth="1"/>
    <col min="15366" max="15369" width="25.109375" customWidth="1"/>
    <col min="15370" max="15371" width="12.33203125" customWidth="1"/>
    <col min="15621" max="15621" width="17.44140625" customWidth="1"/>
    <col min="15622" max="15625" width="25.109375" customWidth="1"/>
    <col min="15626" max="15627" width="12.33203125" customWidth="1"/>
    <col min="15877" max="15877" width="17.44140625" customWidth="1"/>
    <col min="15878" max="15881" width="25.109375" customWidth="1"/>
    <col min="15882" max="15883" width="12.33203125" customWidth="1"/>
    <col min="16133" max="16133" width="17.44140625" customWidth="1"/>
    <col min="16134" max="16137" width="25.109375" customWidth="1"/>
    <col min="16138" max="16139" width="12.33203125" customWidth="1"/>
  </cols>
  <sheetData>
    <row r="1" spans="1:11" ht="15.6" customHeight="1" x14ac:dyDescent="0.3">
      <c r="A1" s="174" t="s">
        <v>609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34.799999999999997" customHeight="1" x14ac:dyDescent="0.3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ht="15.6" x14ac:dyDescent="0.3">
      <c r="A3" s="174" t="s">
        <v>0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1" ht="17.399999999999999" x14ac:dyDescent="0.3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6" x14ac:dyDescent="0.3">
      <c r="A5" s="174" t="s">
        <v>1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</row>
    <row r="6" spans="1:11" ht="15.6" x14ac:dyDescent="0.3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7.399999999999999" x14ac:dyDescent="0.3">
      <c r="A7" s="187" t="s">
        <v>2</v>
      </c>
      <c r="B7" s="187"/>
      <c r="C7" s="187"/>
      <c r="D7" s="187"/>
      <c r="E7" s="187"/>
      <c r="F7" s="7"/>
      <c r="G7" s="8"/>
      <c r="H7" s="8"/>
      <c r="I7" s="9"/>
      <c r="J7" s="10"/>
      <c r="K7" s="10"/>
    </row>
    <row r="8" spans="1:11" ht="39.6" x14ac:dyDescent="0.3">
      <c r="A8" s="188" t="s">
        <v>3</v>
      </c>
      <c r="B8" s="188"/>
      <c r="C8" s="188"/>
      <c r="D8" s="188"/>
      <c r="E8" s="188"/>
      <c r="F8" s="11" t="s">
        <v>553</v>
      </c>
      <c r="G8" s="12" t="s">
        <v>555</v>
      </c>
      <c r="H8" s="12" t="s">
        <v>556</v>
      </c>
      <c r="I8" s="11" t="s">
        <v>557</v>
      </c>
      <c r="J8" s="11" t="s">
        <v>4</v>
      </c>
      <c r="K8" s="11" t="s">
        <v>5</v>
      </c>
    </row>
    <row r="9" spans="1:11" x14ac:dyDescent="0.3">
      <c r="A9" s="193">
        <v>1</v>
      </c>
      <c r="B9" s="193"/>
      <c r="C9" s="193"/>
      <c r="D9" s="193"/>
      <c r="E9" s="194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3">
      <c r="A10" s="178" t="s">
        <v>8</v>
      </c>
      <c r="B10" s="179"/>
      <c r="C10" s="179"/>
      <c r="D10" s="179"/>
      <c r="E10" s="180"/>
      <c r="F10" s="15">
        <f>+'A.1 PRIHODI EK'!C11</f>
        <v>1340172.8900000001</v>
      </c>
      <c r="G10" s="16">
        <f>+'A.1 PRIHODI EK'!D10</f>
        <v>1839682</v>
      </c>
      <c r="H10" s="16">
        <f>+'A.1 PRIHODI EK'!E10</f>
        <v>1839682</v>
      </c>
      <c r="I10" s="15">
        <f>+'A.1 PRIHODI EK'!F11</f>
        <v>1384655.26</v>
      </c>
      <c r="J10" s="17">
        <f t="shared" ref="J10:J16" si="0">+I10/F10*100</f>
        <v>103.31915160587974</v>
      </c>
      <c r="K10" s="17">
        <f t="shared" ref="K10:K16" si="1">+I10/H10*100</f>
        <v>75.266011191064536</v>
      </c>
    </row>
    <row r="11" spans="1:11" x14ac:dyDescent="0.3">
      <c r="A11" s="181" t="s">
        <v>9</v>
      </c>
      <c r="B11" s="180"/>
      <c r="C11" s="180"/>
      <c r="D11" s="180"/>
      <c r="E11" s="180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3">
      <c r="A12" s="182" t="s">
        <v>10</v>
      </c>
      <c r="B12" s="183"/>
      <c r="C12" s="183"/>
      <c r="D12" s="183"/>
      <c r="E12" s="184"/>
      <c r="F12" s="18">
        <f>F10+F11</f>
        <v>1340172.8900000001</v>
      </c>
      <c r="G12" s="19">
        <f>G10+G11</f>
        <v>1839682</v>
      </c>
      <c r="H12" s="19">
        <f>H10+H11</f>
        <v>1839682</v>
      </c>
      <c r="I12" s="18">
        <f>I10+I11</f>
        <v>1384655.26</v>
      </c>
      <c r="J12" s="18">
        <f t="shared" si="0"/>
        <v>103.31915160587974</v>
      </c>
      <c r="K12" s="18">
        <f t="shared" si="1"/>
        <v>75.266011191064536</v>
      </c>
    </row>
    <row r="13" spans="1:11" x14ac:dyDescent="0.3">
      <c r="A13" s="185" t="s">
        <v>11</v>
      </c>
      <c r="B13" s="179"/>
      <c r="C13" s="179"/>
      <c r="D13" s="179"/>
      <c r="E13" s="179"/>
      <c r="F13" s="15">
        <f>+'A.1 RASHODI EK'!C10</f>
        <v>869334.24999999988</v>
      </c>
      <c r="G13" s="16">
        <f>+'A.1 RASHODI EK'!D10</f>
        <v>1801308</v>
      </c>
      <c r="H13" s="16">
        <f>+'A.1 RASHODI EK'!E10</f>
        <v>1801308</v>
      </c>
      <c r="I13" s="15">
        <f>+'A.1 RASHODI EK'!F10</f>
        <v>869531.21</v>
      </c>
      <c r="J13" s="17">
        <f t="shared" si="0"/>
        <v>100.02265641782779</v>
      </c>
      <c r="K13" s="17">
        <f t="shared" si="1"/>
        <v>48.27221163732132</v>
      </c>
    </row>
    <row r="14" spans="1:11" x14ac:dyDescent="0.3">
      <c r="A14" s="181" t="s">
        <v>12</v>
      </c>
      <c r="B14" s="180"/>
      <c r="C14" s="180"/>
      <c r="D14" s="180"/>
      <c r="E14" s="180"/>
      <c r="F14" s="15">
        <f>+'A.1 RASHODI EK'!C113</f>
        <v>237666.63999999998</v>
      </c>
      <c r="G14" s="16">
        <f>+'A.1 RASHODI EK'!D113</f>
        <v>42914</v>
      </c>
      <c r="H14" s="16">
        <f>+'A.1 RASHODI EK'!E113</f>
        <v>42914</v>
      </c>
      <c r="I14" s="15">
        <f>+'A.1 RASHODI EK'!F113</f>
        <v>429775.26</v>
      </c>
      <c r="J14" s="17">
        <f t="shared" si="0"/>
        <v>180.83112547894817</v>
      </c>
      <c r="K14" s="17">
        <f t="shared" si="1"/>
        <v>1001.4803094561216</v>
      </c>
    </row>
    <row r="15" spans="1:11" x14ac:dyDescent="0.3">
      <c r="A15" s="20" t="s">
        <v>13</v>
      </c>
      <c r="B15" s="21"/>
      <c r="C15" s="21"/>
      <c r="D15" s="21"/>
      <c r="E15" s="21"/>
      <c r="F15" s="18">
        <f>F13+F14</f>
        <v>1107000.8899999999</v>
      </c>
      <c r="G15" s="19">
        <f>G13+G14</f>
        <v>1844222</v>
      </c>
      <c r="H15" s="19">
        <f>H13+H14</f>
        <v>1844222</v>
      </c>
      <c r="I15" s="18">
        <f>I13+I14</f>
        <v>1299306.47</v>
      </c>
      <c r="J15" s="18">
        <f t="shared" si="0"/>
        <v>117.37176381131908</v>
      </c>
      <c r="K15" s="18">
        <f t="shared" si="1"/>
        <v>70.452823467022952</v>
      </c>
    </row>
    <row r="16" spans="1:11" x14ac:dyDescent="0.3">
      <c r="A16" s="186" t="s">
        <v>14</v>
      </c>
      <c r="B16" s="183"/>
      <c r="C16" s="183"/>
      <c r="D16" s="183"/>
      <c r="E16" s="183"/>
      <c r="F16" s="22">
        <f>F12-F15</f>
        <v>233172.00000000023</v>
      </c>
      <c r="G16" s="23">
        <f>G12-G15</f>
        <v>-4540</v>
      </c>
      <c r="H16" s="23">
        <f>H12-H15</f>
        <v>-4540</v>
      </c>
      <c r="I16" s="22">
        <f>I12-I15</f>
        <v>85348.790000000037</v>
      </c>
      <c r="J16" s="18">
        <f t="shared" si="0"/>
        <v>36.603361467071501</v>
      </c>
      <c r="K16" s="18">
        <f t="shared" si="1"/>
        <v>-1879.9292951541859</v>
      </c>
    </row>
    <row r="17" spans="1:11" ht="17.399999999999999" x14ac:dyDescent="0.3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7.399999999999999" x14ac:dyDescent="0.3">
      <c r="A18" s="187" t="s">
        <v>15</v>
      </c>
      <c r="B18" s="187"/>
      <c r="C18" s="187"/>
      <c r="D18" s="187"/>
      <c r="E18" s="187"/>
      <c r="F18" s="25"/>
      <c r="G18" s="26"/>
      <c r="H18" s="26"/>
      <c r="I18" s="25"/>
      <c r="J18" s="27"/>
      <c r="K18" s="27"/>
    </row>
    <row r="19" spans="1:11" ht="39.6" x14ac:dyDescent="0.3">
      <c r="A19" s="188" t="s">
        <v>3</v>
      </c>
      <c r="B19" s="188"/>
      <c r="C19" s="188"/>
      <c r="D19" s="188"/>
      <c r="E19" s="188"/>
      <c r="F19" s="11" t="s">
        <v>553</v>
      </c>
      <c r="G19" s="12" t="s">
        <v>555</v>
      </c>
      <c r="H19" s="12" t="s">
        <v>556</v>
      </c>
      <c r="I19" s="11" t="s">
        <v>557</v>
      </c>
      <c r="J19" s="28" t="s">
        <v>4</v>
      </c>
      <c r="K19" s="28" t="s">
        <v>5</v>
      </c>
    </row>
    <row r="20" spans="1:11" x14ac:dyDescent="0.3">
      <c r="A20" s="189">
        <v>1</v>
      </c>
      <c r="B20" s="190"/>
      <c r="C20" s="190"/>
      <c r="D20" s="190"/>
      <c r="E20" s="190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3">
      <c r="A21" s="178" t="s">
        <v>16</v>
      </c>
      <c r="B21" s="191"/>
      <c r="C21" s="191"/>
      <c r="D21" s="191"/>
      <c r="E21" s="191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3">
      <c r="A22" s="178" t="s">
        <v>17</v>
      </c>
      <c r="B22" s="192"/>
      <c r="C22" s="192"/>
      <c r="D22" s="192"/>
      <c r="E22" s="192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3">
      <c r="A23" s="175" t="s">
        <v>18</v>
      </c>
      <c r="B23" s="176"/>
      <c r="C23" s="176"/>
      <c r="D23" s="176"/>
      <c r="E23" s="177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3">
      <c r="A24" s="178" t="s">
        <v>19</v>
      </c>
      <c r="B24" s="192"/>
      <c r="C24" s="192"/>
      <c r="D24" s="192"/>
      <c r="E24" s="192"/>
      <c r="F24" s="112">
        <v>131553</v>
      </c>
      <c r="G24" s="113">
        <v>15000</v>
      </c>
      <c r="H24" s="113">
        <v>15000</v>
      </c>
      <c r="I24" s="173">
        <v>202504.17</v>
      </c>
      <c r="J24" s="17">
        <f t="shared" si="2"/>
        <v>153.93352489110853</v>
      </c>
      <c r="K24" s="17">
        <f t="shared" si="3"/>
        <v>1350.0278000000001</v>
      </c>
    </row>
    <row r="25" spans="1:11" x14ac:dyDescent="0.3">
      <c r="A25" s="178" t="s">
        <v>20</v>
      </c>
      <c r="B25" s="192"/>
      <c r="C25" s="192"/>
      <c r="D25" s="192"/>
      <c r="E25" s="192"/>
      <c r="F25" s="112">
        <v>-364725</v>
      </c>
      <c r="G25" s="113">
        <v>-10460</v>
      </c>
      <c r="H25" s="113">
        <v>-10460</v>
      </c>
      <c r="I25" s="112">
        <v>-287852.96000000002</v>
      </c>
      <c r="J25" s="17">
        <f t="shared" si="2"/>
        <v>78.923287408321343</v>
      </c>
      <c r="K25" s="17">
        <f t="shared" si="3"/>
        <v>2751.9403441682603</v>
      </c>
    </row>
    <row r="26" spans="1:11" x14ac:dyDescent="0.3">
      <c r="A26" s="175" t="s">
        <v>21</v>
      </c>
      <c r="B26" s="176"/>
      <c r="C26" s="176"/>
      <c r="D26" s="176"/>
      <c r="E26" s="177"/>
      <c r="F26" s="18">
        <f>+F23+F24+F25</f>
        <v>-233172</v>
      </c>
      <c r="G26" s="23">
        <f>+G23+G24+G25</f>
        <v>4540</v>
      </c>
      <c r="H26" s="23">
        <f>+H23+H24+H25</f>
        <v>4540</v>
      </c>
      <c r="I26" s="18">
        <f>+I23+I24+I25</f>
        <v>-85348.790000000008</v>
      </c>
      <c r="J26" s="18">
        <f t="shared" si="2"/>
        <v>36.603361467071522</v>
      </c>
      <c r="K26" s="18">
        <f t="shared" si="3"/>
        <v>-1879.9292951541852</v>
      </c>
    </row>
    <row r="27" spans="1:11" x14ac:dyDescent="0.3">
      <c r="A27" s="197" t="s">
        <v>22</v>
      </c>
      <c r="B27" s="197"/>
      <c r="C27" s="197"/>
      <c r="D27" s="197"/>
      <c r="E27" s="197"/>
      <c r="F27" s="22">
        <f>+F16+F26</f>
        <v>2.3283064365386963E-10</v>
      </c>
      <c r="G27" s="23">
        <f>+G16+G26</f>
        <v>0</v>
      </c>
      <c r="H27" s="23">
        <f>+H16+H26</f>
        <v>0</v>
      </c>
      <c r="I27" s="22">
        <f>+I16+I26</f>
        <v>0</v>
      </c>
      <c r="J27" s="18">
        <f t="shared" si="2"/>
        <v>0</v>
      </c>
      <c r="K27" s="18" t="e">
        <f t="shared" si="3"/>
        <v>#DIV/0!</v>
      </c>
    </row>
    <row r="29" spans="1:11" ht="23.25" customHeight="1" x14ac:dyDescent="0.3">
      <c r="A29" s="195"/>
      <c r="B29" s="195"/>
      <c r="C29" s="195"/>
      <c r="D29" s="195"/>
      <c r="E29" s="195"/>
      <c r="F29" s="195"/>
      <c r="G29" s="195"/>
      <c r="H29" s="195"/>
      <c r="I29" s="195"/>
      <c r="J29" s="195"/>
      <c r="K29" s="195"/>
    </row>
    <row r="30" spans="1:11" ht="20.25" customHeight="1" x14ac:dyDescent="0.3">
      <c r="A30" s="195" t="s">
        <v>558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</row>
    <row r="31" spans="1:11" ht="38.25" customHeight="1" x14ac:dyDescent="0.3">
      <c r="A31" s="195" t="s">
        <v>552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</row>
    <row r="32" spans="1:11" x14ac:dyDescent="0.3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</row>
    <row r="33" spans="1:11" ht="31.5" customHeight="1" x14ac:dyDescent="0.3">
      <c r="A33" s="196" t="s">
        <v>559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</row>
  </sheetData>
  <mergeCells count="26">
    <mergeCell ref="A7:E7"/>
    <mergeCell ref="A8:E8"/>
    <mergeCell ref="A31:K32"/>
    <mergeCell ref="A33:K33"/>
    <mergeCell ref="A24:E24"/>
    <mergeCell ref="A25:E25"/>
    <mergeCell ref="A26:E26"/>
    <mergeCell ref="A27:E27"/>
    <mergeCell ref="A29:K29"/>
    <mergeCell ref="A30:K30"/>
    <mergeCell ref="A1:K2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3:K3"/>
    <mergeCell ref="A5:K5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21" activePane="bottomRight" state="frozen"/>
      <selection pane="topRight" activeCell="C1" sqref="C1"/>
      <selection pane="bottomLeft" activeCell="A10" sqref="A10"/>
      <selection pane="bottomRight" activeCell="E53" sqref="E53"/>
    </sheetView>
  </sheetViews>
  <sheetFormatPr defaultRowHeight="13.2" x14ac:dyDescent="0.25"/>
  <cols>
    <col min="1" max="1" width="15.88671875" style="31" customWidth="1"/>
    <col min="2" max="2" width="57.5546875" style="34" customWidth="1"/>
    <col min="3" max="3" width="20.109375" style="35" customWidth="1"/>
    <col min="4" max="5" width="17.5546875" style="36" bestFit="1" customWidth="1"/>
    <col min="6" max="6" width="16.44140625" style="35" bestFit="1" customWidth="1"/>
    <col min="7" max="8" width="13.44140625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5.88671875" style="31" customWidth="1"/>
    <col min="258" max="258" width="57.5546875" style="31" customWidth="1"/>
    <col min="259" max="259" width="20.109375" style="31" customWidth="1"/>
    <col min="260" max="261" width="17.5546875" style="31" bestFit="1" customWidth="1"/>
    <col min="262" max="262" width="16.44140625" style="31" bestFit="1" customWidth="1"/>
    <col min="263" max="263" width="15.5546875" style="31" bestFit="1" customWidth="1"/>
    <col min="264" max="264" width="11.8867187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5.88671875" style="31" customWidth="1"/>
    <col min="514" max="514" width="57.5546875" style="31" customWidth="1"/>
    <col min="515" max="515" width="20.109375" style="31" customWidth="1"/>
    <col min="516" max="517" width="17.5546875" style="31" bestFit="1" customWidth="1"/>
    <col min="518" max="518" width="16.44140625" style="31" bestFit="1" customWidth="1"/>
    <col min="519" max="519" width="15.5546875" style="31" bestFit="1" customWidth="1"/>
    <col min="520" max="520" width="11.8867187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5.88671875" style="31" customWidth="1"/>
    <col min="770" max="770" width="57.5546875" style="31" customWidth="1"/>
    <col min="771" max="771" width="20.109375" style="31" customWidth="1"/>
    <col min="772" max="773" width="17.5546875" style="31" bestFit="1" customWidth="1"/>
    <col min="774" max="774" width="16.44140625" style="31" bestFit="1" customWidth="1"/>
    <col min="775" max="775" width="15.5546875" style="31" bestFit="1" customWidth="1"/>
    <col min="776" max="776" width="11.8867187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5.88671875" style="31" customWidth="1"/>
    <col min="1026" max="1026" width="57.5546875" style="31" customWidth="1"/>
    <col min="1027" max="1027" width="20.109375" style="31" customWidth="1"/>
    <col min="1028" max="1029" width="17.5546875" style="31" bestFit="1" customWidth="1"/>
    <col min="1030" max="1030" width="16.44140625" style="31" bestFit="1" customWidth="1"/>
    <col min="1031" max="1031" width="15.5546875" style="31" bestFit="1" customWidth="1"/>
    <col min="1032" max="1032" width="11.8867187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5.88671875" style="31" customWidth="1"/>
    <col min="1282" max="1282" width="57.5546875" style="31" customWidth="1"/>
    <col min="1283" max="1283" width="20.109375" style="31" customWidth="1"/>
    <col min="1284" max="1285" width="17.5546875" style="31" bestFit="1" customWidth="1"/>
    <col min="1286" max="1286" width="16.44140625" style="31" bestFit="1" customWidth="1"/>
    <col min="1287" max="1287" width="15.5546875" style="31" bestFit="1" customWidth="1"/>
    <col min="1288" max="1288" width="11.8867187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5.88671875" style="31" customWidth="1"/>
    <col min="1538" max="1538" width="57.5546875" style="31" customWidth="1"/>
    <col min="1539" max="1539" width="20.109375" style="31" customWidth="1"/>
    <col min="1540" max="1541" width="17.5546875" style="31" bestFit="1" customWidth="1"/>
    <col min="1542" max="1542" width="16.44140625" style="31" bestFit="1" customWidth="1"/>
    <col min="1543" max="1543" width="15.5546875" style="31" bestFit="1" customWidth="1"/>
    <col min="1544" max="1544" width="11.8867187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5.88671875" style="31" customWidth="1"/>
    <col min="1794" max="1794" width="57.5546875" style="31" customWidth="1"/>
    <col min="1795" max="1795" width="20.109375" style="31" customWidth="1"/>
    <col min="1796" max="1797" width="17.5546875" style="31" bestFit="1" customWidth="1"/>
    <col min="1798" max="1798" width="16.44140625" style="31" bestFit="1" customWidth="1"/>
    <col min="1799" max="1799" width="15.5546875" style="31" bestFit="1" customWidth="1"/>
    <col min="1800" max="1800" width="11.8867187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5.88671875" style="31" customWidth="1"/>
    <col min="2050" max="2050" width="57.5546875" style="31" customWidth="1"/>
    <col min="2051" max="2051" width="20.109375" style="31" customWidth="1"/>
    <col min="2052" max="2053" width="17.5546875" style="31" bestFit="1" customWidth="1"/>
    <col min="2054" max="2054" width="16.44140625" style="31" bestFit="1" customWidth="1"/>
    <col min="2055" max="2055" width="15.5546875" style="31" bestFit="1" customWidth="1"/>
    <col min="2056" max="2056" width="11.8867187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5.88671875" style="31" customWidth="1"/>
    <col min="2306" max="2306" width="57.5546875" style="31" customWidth="1"/>
    <col min="2307" max="2307" width="20.109375" style="31" customWidth="1"/>
    <col min="2308" max="2309" width="17.5546875" style="31" bestFit="1" customWidth="1"/>
    <col min="2310" max="2310" width="16.44140625" style="31" bestFit="1" customWidth="1"/>
    <col min="2311" max="2311" width="15.5546875" style="31" bestFit="1" customWidth="1"/>
    <col min="2312" max="2312" width="11.8867187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5.88671875" style="31" customWidth="1"/>
    <col min="2562" max="2562" width="57.5546875" style="31" customWidth="1"/>
    <col min="2563" max="2563" width="20.109375" style="31" customWidth="1"/>
    <col min="2564" max="2565" width="17.5546875" style="31" bestFit="1" customWidth="1"/>
    <col min="2566" max="2566" width="16.44140625" style="31" bestFit="1" customWidth="1"/>
    <col min="2567" max="2567" width="15.5546875" style="31" bestFit="1" customWidth="1"/>
    <col min="2568" max="2568" width="11.8867187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5.88671875" style="31" customWidth="1"/>
    <col min="2818" max="2818" width="57.5546875" style="31" customWidth="1"/>
    <col min="2819" max="2819" width="20.109375" style="31" customWidth="1"/>
    <col min="2820" max="2821" width="17.5546875" style="31" bestFit="1" customWidth="1"/>
    <col min="2822" max="2822" width="16.44140625" style="31" bestFit="1" customWidth="1"/>
    <col min="2823" max="2823" width="15.5546875" style="31" bestFit="1" customWidth="1"/>
    <col min="2824" max="2824" width="11.8867187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5.88671875" style="31" customWidth="1"/>
    <col min="3074" max="3074" width="57.5546875" style="31" customWidth="1"/>
    <col min="3075" max="3075" width="20.109375" style="31" customWidth="1"/>
    <col min="3076" max="3077" width="17.5546875" style="31" bestFit="1" customWidth="1"/>
    <col min="3078" max="3078" width="16.44140625" style="31" bestFit="1" customWidth="1"/>
    <col min="3079" max="3079" width="15.5546875" style="31" bestFit="1" customWidth="1"/>
    <col min="3080" max="3080" width="11.8867187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5.88671875" style="31" customWidth="1"/>
    <col min="3330" max="3330" width="57.5546875" style="31" customWidth="1"/>
    <col min="3331" max="3331" width="20.109375" style="31" customWidth="1"/>
    <col min="3332" max="3333" width="17.5546875" style="31" bestFit="1" customWidth="1"/>
    <col min="3334" max="3334" width="16.44140625" style="31" bestFit="1" customWidth="1"/>
    <col min="3335" max="3335" width="15.5546875" style="31" bestFit="1" customWidth="1"/>
    <col min="3336" max="3336" width="11.8867187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5.88671875" style="31" customWidth="1"/>
    <col min="3586" max="3586" width="57.5546875" style="31" customWidth="1"/>
    <col min="3587" max="3587" width="20.109375" style="31" customWidth="1"/>
    <col min="3588" max="3589" width="17.5546875" style="31" bestFit="1" customWidth="1"/>
    <col min="3590" max="3590" width="16.44140625" style="31" bestFit="1" customWidth="1"/>
    <col min="3591" max="3591" width="15.5546875" style="31" bestFit="1" customWidth="1"/>
    <col min="3592" max="3592" width="11.8867187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5.88671875" style="31" customWidth="1"/>
    <col min="3842" max="3842" width="57.5546875" style="31" customWidth="1"/>
    <col min="3843" max="3843" width="20.109375" style="31" customWidth="1"/>
    <col min="3844" max="3845" width="17.5546875" style="31" bestFit="1" customWidth="1"/>
    <col min="3846" max="3846" width="16.44140625" style="31" bestFit="1" customWidth="1"/>
    <col min="3847" max="3847" width="15.5546875" style="31" bestFit="1" customWidth="1"/>
    <col min="3848" max="3848" width="11.8867187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5.88671875" style="31" customWidth="1"/>
    <col min="4098" max="4098" width="57.5546875" style="31" customWidth="1"/>
    <col min="4099" max="4099" width="20.109375" style="31" customWidth="1"/>
    <col min="4100" max="4101" width="17.5546875" style="31" bestFit="1" customWidth="1"/>
    <col min="4102" max="4102" width="16.44140625" style="31" bestFit="1" customWidth="1"/>
    <col min="4103" max="4103" width="15.5546875" style="31" bestFit="1" customWidth="1"/>
    <col min="4104" max="4104" width="11.8867187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5.88671875" style="31" customWidth="1"/>
    <col min="4354" max="4354" width="57.5546875" style="31" customWidth="1"/>
    <col min="4355" max="4355" width="20.109375" style="31" customWidth="1"/>
    <col min="4356" max="4357" width="17.5546875" style="31" bestFit="1" customWidth="1"/>
    <col min="4358" max="4358" width="16.44140625" style="31" bestFit="1" customWidth="1"/>
    <col min="4359" max="4359" width="15.5546875" style="31" bestFit="1" customWidth="1"/>
    <col min="4360" max="4360" width="11.8867187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5.88671875" style="31" customWidth="1"/>
    <col min="4610" max="4610" width="57.5546875" style="31" customWidth="1"/>
    <col min="4611" max="4611" width="20.109375" style="31" customWidth="1"/>
    <col min="4612" max="4613" width="17.5546875" style="31" bestFit="1" customWidth="1"/>
    <col min="4614" max="4614" width="16.44140625" style="31" bestFit="1" customWidth="1"/>
    <col min="4615" max="4615" width="15.5546875" style="31" bestFit="1" customWidth="1"/>
    <col min="4616" max="4616" width="11.8867187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5.88671875" style="31" customWidth="1"/>
    <col min="4866" max="4866" width="57.5546875" style="31" customWidth="1"/>
    <col min="4867" max="4867" width="20.109375" style="31" customWidth="1"/>
    <col min="4868" max="4869" width="17.5546875" style="31" bestFit="1" customWidth="1"/>
    <col min="4870" max="4870" width="16.44140625" style="31" bestFit="1" customWidth="1"/>
    <col min="4871" max="4871" width="15.5546875" style="31" bestFit="1" customWidth="1"/>
    <col min="4872" max="4872" width="11.8867187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5.88671875" style="31" customWidth="1"/>
    <col min="5122" max="5122" width="57.5546875" style="31" customWidth="1"/>
    <col min="5123" max="5123" width="20.109375" style="31" customWidth="1"/>
    <col min="5124" max="5125" width="17.5546875" style="31" bestFit="1" customWidth="1"/>
    <col min="5126" max="5126" width="16.44140625" style="31" bestFit="1" customWidth="1"/>
    <col min="5127" max="5127" width="15.5546875" style="31" bestFit="1" customWidth="1"/>
    <col min="5128" max="5128" width="11.8867187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5.88671875" style="31" customWidth="1"/>
    <col min="5378" max="5378" width="57.5546875" style="31" customWidth="1"/>
    <col min="5379" max="5379" width="20.109375" style="31" customWidth="1"/>
    <col min="5380" max="5381" width="17.5546875" style="31" bestFit="1" customWidth="1"/>
    <col min="5382" max="5382" width="16.44140625" style="31" bestFit="1" customWidth="1"/>
    <col min="5383" max="5383" width="15.5546875" style="31" bestFit="1" customWidth="1"/>
    <col min="5384" max="5384" width="11.8867187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5.88671875" style="31" customWidth="1"/>
    <col min="5634" max="5634" width="57.5546875" style="31" customWidth="1"/>
    <col min="5635" max="5635" width="20.109375" style="31" customWidth="1"/>
    <col min="5636" max="5637" width="17.5546875" style="31" bestFit="1" customWidth="1"/>
    <col min="5638" max="5638" width="16.44140625" style="31" bestFit="1" customWidth="1"/>
    <col min="5639" max="5639" width="15.5546875" style="31" bestFit="1" customWidth="1"/>
    <col min="5640" max="5640" width="11.8867187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5.88671875" style="31" customWidth="1"/>
    <col min="5890" max="5890" width="57.5546875" style="31" customWidth="1"/>
    <col min="5891" max="5891" width="20.109375" style="31" customWidth="1"/>
    <col min="5892" max="5893" width="17.5546875" style="31" bestFit="1" customWidth="1"/>
    <col min="5894" max="5894" width="16.44140625" style="31" bestFit="1" customWidth="1"/>
    <col min="5895" max="5895" width="15.5546875" style="31" bestFit="1" customWidth="1"/>
    <col min="5896" max="5896" width="11.8867187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5.88671875" style="31" customWidth="1"/>
    <col min="6146" max="6146" width="57.5546875" style="31" customWidth="1"/>
    <col min="6147" max="6147" width="20.109375" style="31" customWidth="1"/>
    <col min="6148" max="6149" width="17.5546875" style="31" bestFit="1" customWidth="1"/>
    <col min="6150" max="6150" width="16.44140625" style="31" bestFit="1" customWidth="1"/>
    <col min="6151" max="6151" width="15.5546875" style="31" bestFit="1" customWidth="1"/>
    <col min="6152" max="6152" width="11.8867187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5.88671875" style="31" customWidth="1"/>
    <col min="6402" max="6402" width="57.5546875" style="31" customWidth="1"/>
    <col min="6403" max="6403" width="20.109375" style="31" customWidth="1"/>
    <col min="6404" max="6405" width="17.5546875" style="31" bestFit="1" customWidth="1"/>
    <col min="6406" max="6406" width="16.44140625" style="31" bestFit="1" customWidth="1"/>
    <col min="6407" max="6407" width="15.5546875" style="31" bestFit="1" customWidth="1"/>
    <col min="6408" max="6408" width="11.8867187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5.88671875" style="31" customWidth="1"/>
    <col min="6658" max="6658" width="57.5546875" style="31" customWidth="1"/>
    <col min="6659" max="6659" width="20.109375" style="31" customWidth="1"/>
    <col min="6660" max="6661" width="17.5546875" style="31" bestFit="1" customWidth="1"/>
    <col min="6662" max="6662" width="16.44140625" style="31" bestFit="1" customWidth="1"/>
    <col min="6663" max="6663" width="15.5546875" style="31" bestFit="1" customWidth="1"/>
    <col min="6664" max="6664" width="11.8867187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5.88671875" style="31" customWidth="1"/>
    <col min="6914" max="6914" width="57.5546875" style="31" customWidth="1"/>
    <col min="6915" max="6915" width="20.109375" style="31" customWidth="1"/>
    <col min="6916" max="6917" width="17.5546875" style="31" bestFit="1" customWidth="1"/>
    <col min="6918" max="6918" width="16.44140625" style="31" bestFit="1" customWidth="1"/>
    <col min="6919" max="6919" width="15.5546875" style="31" bestFit="1" customWidth="1"/>
    <col min="6920" max="6920" width="11.8867187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5.88671875" style="31" customWidth="1"/>
    <col min="7170" max="7170" width="57.5546875" style="31" customWidth="1"/>
    <col min="7171" max="7171" width="20.109375" style="31" customWidth="1"/>
    <col min="7172" max="7173" width="17.5546875" style="31" bestFit="1" customWidth="1"/>
    <col min="7174" max="7174" width="16.44140625" style="31" bestFit="1" customWidth="1"/>
    <col min="7175" max="7175" width="15.5546875" style="31" bestFit="1" customWidth="1"/>
    <col min="7176" max="7176" width="11.8867187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5.88671875" style="31" customWidth="1"/>
    <col min="7426" max="7426" width="57.5546875" style="31" customWidth="1"/>
    <col min="7427" max="7427" width="20.109375" style="31" customWidth="1"/>
    <col min="7428" max="7429" width="17.5546875" style="31" bestFit="1" customWidth="1"/>
    <col min="7430" max="7430" width="16.44140625" style="31" bestFit="1" customWidth="1"/>
    <col min="7431" max="7431" width="15.5546875" style="31" bestFit="1" customWidth="1"/>
    <col min="7432" max="7432" width="11.8867187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5.88671875" style="31" customWidth="1"/>
    <col min="7682" max="7682" width="57.5546875" style="31" customWidth="1"/>
    <col min="7683" max="7683" width="20.109375" style="31" customWidth="1"/>
    <col min="7684" max="7685" width="17.5546875" style="31" bestFit="1" customWidth="1"/>
    <col min="7686" max="7686" width="16.44140625" style="31" bestFit="1" customWidth="1"/>
    <col min="7687" max="7687" width="15.5546875" style="31" bestFit="1" customWidth="1"/>
    <col min="7688" max="7688" width="11.8867187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5.88671875" style="31" customWidth="1"/>
    <col min="7938" max="7938" width="57.5546875" style="31" customWidth="1"/>
    <col min="7939" max="7939" width="20.109375" style="31" customWidth="1"/>
    <col min="7940" max="7941" width="17.5546875" style="31" bestFit="1" customWidth="1"/>
    <col min="7942" max="7942" width="16.44140625" style="31" bestFit="1" customWidth="1"/>
    <col min="7943" max="7943" width="15.5546875" style="31" bestFit="1" customWidth="1"/>
    <col min="7944" max="7944" width="11.8867187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5.88671875" style="31" customWidth="1"/>
    <col min="8194" max="8194" width="57.5546875" style="31" customWidth="1"/>
    <col min="8195" max="8195" width="20.109375" style="31" customWidth="1"/>
    <col min="8196" max="8197" width="17.5546875" style="31" bestFit="1" customWidth="1"/>
    <col min="8198" max="8198" width="16.44140625" style="31" bestFit="1" customWidth="1"/>
    <col min="8199" max="8199" width="15.5546875" style="31" bestFit="1" customWidth="1"/>
    <col min="8200" max="8200" width="11.8867187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5.88671875" style="31" customWidth="1"/>
    <col min="8450" max="8450" width="57.5546875" style="31" customWidth="1"/>
    <col min="8451" max="8451" width="20.109375" style="31" customWidth="1"/>
    <col min="8452" max="8453" width="17.5546875" style="31" bestFit="1" customWidth="1"/>
    <col min="8454" max="8454" width="16.44140625" style="31" bestFit="1" customWidth="1"/>
    <col min="8455" max="8455" width="15.5546875" style="31" bestFit="1" customWidth="1"/>
    <col min="8456" max="8456" width="11.8867187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5.88671875" style="31" customWidth="1"/>
    <col min="8706" max="8706" width="57.5546875" style="31" customWidth="1"/>
    <col min="8707" max="8707" width="20.109375" style="31" customWidth="1"/>
    <col min="8708" max="8709" width="17.5546875" style="31" bestFit="1" customWidth="1"/>
    <col min="8710" max="8710" width="16.44140625" style="31" bestFit="1" customWidth="1"/>
    <col min="8711" max="8711" width="15.5546875" style="31" bestFit="1" customWidth="1"/>
    <col min="8712" max="8712" width="11.8867187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5.88671875" style="31" customWidth="1"/>
    <col min="8962" max="8962" width="57.5546875" style="31" customWidth="1"/>
    <col min="8963" max="8963" width="20.109375" style="31" customWidth="1"/>
    <col min="8964" max="8965" width="17.5546875" style="31" bestFit="1" customWidth="1"/>
    <col min="8966" max="8966" width="16.44140625" style="31" bestFit="1" customWidth="1"/>
    <col min="8967" max="8967" width="15.5546875" style="31" bestFit="1" customWidth="1"/>
    <col min="8968" max="8968" width="11.8867187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5.88671875" style="31" customWidth="1"/>
    <col min="9218" max="9218" width="57.5546875" style="31" customWidth="1"/>
    <col min="9219" max="9219" width="20.109375" style="31" customWidth="1"/>
    <col min="9220" max="9221" width="17.5546875" style="31" bestFit="1" customWidth="1"/>
    <col min="9222" max="9222" width="16.44140625" style="31" bestFit="1" customWidth="1"/>
    <col min="9223" max="9223" width="15.5546875" style="31" bestFit="1" customWidth="1"/>
    <col min="9224" max="9224" width="11.8867187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5.88671875" style="31" customWidth="1"/>
    <col min="9474" max="9474" width="57.5546875" style="31" customWidth="1"/>
    <col min="9475" max="9475" width="20.109375" style="31" customWidth="1"/>
    <col min="9476" max="9477" width="17.5546875" style="31" bestFit="1" customWidth="1"/>
    <col min="9478" max="9478" width="16.44140625" style="31" bestFit="1" customWidth="1"/>
    <col min="9479" max="9479" width="15.5546875" style="31" bestFit="1" customWidth="1"/>
    <col min="9480" max="9480" width="11.8867187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5.88671875" style="31" customWidth="1"/>
    <col min="9730" max="9730" width="57.5546875" style="31" customWidth="1"/>
    <col min="9731" max="9731" width="20.109375" style="31" customWidth="1"/>
    <col min="9732" max="9733" width="17.5546875" style="31" bestFit="1" customWidth="1"/>
    <col min="9734" max="9734" width="16.44140625" style="31" bestFit="1" customWidth="1"/>
    <col min="9735" max="9735" width="15.5546875" style="31" bestFit="1" customWidth="1"/>
    <col min="9736" max="9736" width="11.8867187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5.88671875" style="31" customWidth="1"/>
    <col min="9986" max="9986" width="57.5546875" style="31" customWidth="1"/>
    <col min="9987" max="9987" width="20.109375" style="31" customWidth="1"/>
    <col min="9988" max="9989" width="17.5546875" style="31" bestFit="1" customWidth="1"/>
    <col min="9990" max="9990" width="16.44140625" style="31" bestFit="1" customWidth="1"/>
    <col min="9991" max="9991" width="15.5546875" style="31" bestFit="1" customWidth="1"/>
    <col min="9992" max="9992" width="11.8867187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5.88671875" style="31" customWidth="1"/>
    <col min="10242" max="10242" width="57.5546875" style="31" customWidth="1"/>
    <col min="10243" max="10243" width="20.109375" style="31" customWidth="1"/>
    <col min="10244" max="10245" width="17.5546875" style="31" bestFit="1" customWidth="1"/>
    <col min="10246" max="10246" width="16.44140625" style="31" bestFit="1" customWidth="1"/>
    <col min="10247" max="10247" width="15.5546875" style="31" bestFit="1" customWidth="1"/>
    <col min="10248" max="10248" width="11.8867187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5.88671875" style="31" customWidth="1"/>
    <col min="10498" max="10498" width="57.5546875" style="31" customWidth="1"/>
    <col min="10499" max="10499" width="20.109375" style="31" customWidth="1"/>
    <col min="10500" max="10501" width="17.5546875" style="31" bestFit="1" customWidth="1"/>
    <col min="10502" max="10502" width="16.44140625" style="31" bestFit="1" customWidth="1"/>
    <col min="10503" max="10503" width="15.5546875" style="31" bestFit="1" customWidth="1"/>
    <col min="10504" max="10504" width="11.8867187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5.88671875" style="31" customWidth="1"/>
    <col min="10754" max="10754" width="57.5546875" style="31" customWidth="1"/>
    <col min="10755" max="10755" width="20.109375" style="31" customWidth="1"/>
    <col min="10756" max="10757" width="17.5546875" style="31" bestFit="1" customWidth="1"/>
    <col min="10758" max="10758" width="16.44140625" style="31" bestFit="1" customWidth="1"/>
    <col min="10759" max="10759" width="15.5546875" style="31" bestFit="1" customWidth="1"/>
    <col min="10760" max="10760" width="11.8867187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5.88671875" style="31" customWidth="1"/>
    <col min="11010" max="11010" width="57.5546875" style="31" customWidth="1"/>
    <col min="11011" max="11011" width="20.109375" style="31" customWidth="1"/>
    <col min="11012" max="11013" width="17.5546875" style="31" bestFit="1" customWidth="1"/>
    <col min="11014" max="11014" width="16.44140625" style="31" bestFit="1" customWidth="1"/>
    <col min="11015" max="11015" width="15.5546875" style="31" bestFit="1" customWidth="1"/>
    <col min="11016" max="11016" width="11.8867187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5.88671875" style="31" customWidth="1"/>
    <col min="11266" max="11266" width="57.5546875" style="31" customWidth="1"/>
    <col min="11267" max="11267" width="20.109375" style="31" customWidth="1"/>
    <col min="11268" max="11269" width="17.5546875" style="31" bestFit="1" customWidth="1"/>
    <col min="11270" max="11270" width="16.44140625" style="31" bestFit="1" customWidth="1"/>
    <col min="11271" max="11271" width="15.5546875" style="31" bestFit="1" customWidth="1"/>
    <col min="11272" max="11272" width="11.8867187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5.88671875" style="31" customWidth="1"/>
    <col min="11522" max="11522" width="57.5546875" style="31" customWidth="1"/>
    <col min="11523" max="11523" width="20.109375" style="31" customWidth="1"/>
    <col min="11524" max="11525" width="17.5546875" style="31" bestFit="1" customWidth="1"/>
    <col min="11526" max="11526" width="16.44140625" style="31" bestFit="1" customWidth="1"/>
    <col min="11527" max="11527" width="15.5546875" style="31" bestFit="1" customWidth="1"/>
    <col min="11528" max="11528" width="11.8867187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5.88671875" style="31" customWidth="1"/>
    <col min="11778" max="11778" width="57.5546875" style="31" customWidth="1"/>
    <col min="11779" max="11779" width="20.109375" style="31" customWidth="1"/>
    <col min="11780" max="11781" width="17.5546875" style="31" bestFit="1" customWidth="1"/>
    <col min="11782" max="11782" width="16.44140625" style="31" bestFit="1" customWidth="1"/>
    <col min="11783" max="11783" width="15.5546875" style="31" bestFit="1" customWidth="1"/>
    <col min="11784" max="11784" width="11.8867187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5.88671875" style="31" customWidth="1"/>
    <col min="12034" max="12034" width="57.5546875" style="31" customWidth="1"/>
    <col min="12035" max="12035" width="20.109375" style="31" customWidth="1"/>
    <col min="12036" max="12037" width="17.5546875" style="31" bestFit="1" customWidth="1"/>
    <col min="12038" max="12038" width="16.44140625" style="31" bestFit="1" customWidth="1"/>
    <col min="12039" max="12039" width="15.5546875" style="31" bestFit="1" customWidth="1"/>
    <col min="12040" max="12040" width="11.8867187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5.88671875" style="31" customWidth="1"/>
    <col min="12290" max="12290" width="57.5546875" style="31" customWidth="1"/>
    <col min="12291" max="12291" width="20.109375" style="31" customWidth="1"/>
    <col min="12292" max="12293" width="17.5546875" style="31" bestFit="1" customWidth="1"/>
    <col min="12294" max="12294" width="16.44140625" style="31" bestFit="1" customWidth="1"/>
    <col min="12295" max="12295" width="15.5546875" style="31" bestFit="1" customWidth="1"/>
    <col min="12296" max="12296" width="11.8867187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5.88671875" style="31" customWidth="1"/>
    <col min="12546" max="12546" width="57.5546875" style="31" customWidth="1"/>
    <col min="12547" max="12547" width="20.109375" style="31" customWidth="1"/>
    <col min="12548" max="12549" width="17.5546875" style="31" bestFit="1" customWidth="1"/>
    <col min="12550" max="12550" width="16.44140625" style="31" bestFit="1" customWidth="1"/>
    <col min="12551" max="12551" width="15.5546875" style="31" bestFit="1" customWidth="1"/>
    <col min="12552" max="12552" width="11.8867187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5.88671875" style="31" customWidth="1"/>
    <col min="12802" max="12802" width="57.5546875" style="31" customWidth="1"/>
    <col min="12803" max="12803" width="20.109375" style="31" customWidth="1"/>
    <col min="12804" max="12805" width="17.5546875" style="31" bestFit="1" customWidth="1"/>
    <col min="12806" max="12806" width="16.44140625" style="31" bestFit="1" customWidth="1"/>
    <col min="12807" max="12807" width="15.5546875" style="31" bestFit="1" customWidth="1"/>
    <col min="12808" max="12808" width="11.8867187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5.88671875" style="31" customWidth="1"/>
    <col min="13058" max="13058" width="57.5546875" style="31" customWidth="1"/>
    <col min="13059" max="13059" width="20.109375" style="31" customWidth="1"/>
    <col min="13060" max="13061" width="17.5546875" style="31" bestFit="1" customWidth="1"/>
    <col min="13062" max="13062" width="16.44140625" style="31" bestFit="1" customWidth="1"/>
    <col min="13063" max="13063" width="15.5546875" style="31" bestFit="1" customWidth="1"/>
    <col min="13064" max="13064" width="11.8867187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5.88671875" style="31" customWidth="1"/>
    <col min="13314" max="13314" width="57.5546875" style="31" customWidth="1"/>
    <col min="13315" max="13315" width="20.109375" style="31" customWidth="1"/>
    <col min="13316" max="13317" width="17.5546875" style="31" bestFit="1" customWidth="1"/>
    <col min="13318" max="13318" width="16.44140625" style="31" bestFit="1" customWidth="1"/>
    <col min="13319" max="13319" width="15.5546875" style="31" bestFit="1" customWidth="1"/>
    <col min="13320" max="13320" width="11.8867187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5.88671875" style="31" customWidth="1"/>
    <col min="13570" max="13570" width="57.5546875" style="31" customWidth="1"/>
    <col min="13571" max="13571" width="20.109375" style="31" customWidth="1"/>
    <col min="13572" max="13573" width="17.5546875" style="31" bestFit="1" customWidth="1"/>
    <col min="13574" max="13574" width="16.44140625" style="31" bestFit="1" customWidth="1"/>
    <col min="13575" max="13575" width="15.5546875" style="31" bestFit="1" customWidth="1"/>
    <col min="13576" max="13576" width="11.8867187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5.88671875" style="31" customWidth="1"/>
    <col min="13826" max="13826" width="57.5546875" style="31" customWidth="1"/>
    <col min="13827" max="13827" width="20.109375" style="31" customWidth="1"/>
    <col min="13828" max="13829" width="17.5546875" style="31" bestFit="1" customWidth="1"/>
    <col min="13830" max="13830" width="16.44140625" style="31" bestFit="1" customWidth="1"/>
    <col min="13831" max="13831" width="15.5546875" style="31" bestFit="1" customWidth="1"/>
    <col min="13832" max="13832" width="11.8867187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5.88671875" style="31" customWidth="1"/>
    <col min="14082" max="14082" width="57.5546875" style="31" customWidth="1"/>
    <col min="14083" max="14083" width="20.109375" style="31" customWidth="1"/>
    <col min="14084" max="14085" width="17.5546875" style="31" bestFit="1" customWidth="1"/>
    <col min="14086" max="14086" width="16.44140625" style="31" bestFit="1" customWidth="1"/>
    <col min="14087" max="14087" width="15.5546875" style="31" bestFit="1" customWidth="1"/>
    <col min="14088" max="14088" width="11.8867187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5.88671875" style="31" customWidth="1"/>
    <col min="14338" max="14338" width="57.5546875" style="31" customWidth="1"/>
    <col min="14339" max="14339" width="20.109375" style="31" customWidth="1"/>
    <col min="14340" max="14341" width="17.5546875" style="31" bestFit="1" customWidth="1"/>
    <col min="14342" max="14342" width="16.44140625" style="31" bestFit="1" customWidth="1"/>
    <col min="14343" max="14343" width="15.5546875" style="31" bestFit="1" customWidth="1"/>
    <col min="14344" max="14344" width="11.8867187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5.88671875" style="31" customWidth="1"/>
    <col min="14594" max="14594" width="57.5546875" style="31" customWidth="1"/>
    <col min="14595" max="14595" width="20.109375" style="31" customWidth="1"/>
    <col min="14596" max="14597" width="17.5546875" style="31" bestFit="1" customWidth="1"/>
    <col min="14598" max="14598" width="16.44140625" style="31" bestFit="1" customWidth="1"/>
    <col min="14599" max="14599" width="15.5546875" style="31" bestFit="1" customWidth="1"/>
    <col min="14600" max="14600" width="11.8867187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5.88671875" style="31" customWidth="1"/>
    <col min="14850" max="14850" width="57.5546875" style="31" customWidth="1"/>
    <col min="14851" max="14851" width="20.109375" style="31" customWidth="1"/>
    <col min="14852" max="14853" width="17.5546875" style="31" bestFit="1" customWidth="1"/>
    <col min="14854" max="14854" width="16.44140625" style="31" bestFit="1" customWidth="1"/>
    <col min="14855" max="14855" width="15.5546875" style="31" bestFit="1" customWidth="1"/>
    <col min="14856" max="14856" width="11.8867187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5.88671875" style="31" customWidth="1"/>
    <col min="15106" max="15106" width="57.5546875" style="31" customWidth="1"/>
    <col min="15107" max="15107" width="20.109375" style="31" customWidth="1"/>
    <col min="15108" max="15109" width="17.5546875" style="31" bestFit="1" customWidth="1"/>
    <col min="15110" max="15110" width="16.44140625" style="31" bestFit="1" customWidth="1"/>
    <col min="15111" max="15111" width="15.5546875" style="31" bestFit="1" customWidth="1"/>
    <col min="15112" max="15112" width="11.8867187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5.88671875" style="31" customWidth="1"/>
    <col min="15362" max="15362" width="57.5546875" style="31" customWidth="1"/>
    <col min="15363" max="15363" width="20.109375" style="31" customWidth="1"/>
    <col min="15364" max="15365" width="17.5546875" style="31" bestFit="1" customWidth="1"/>
    <col min="15366" max="15366" width="16.44140625" style="31" bestFit="1" customWidth="1"/>
    <col min="15367" max="15367" width="15.5546875" style="31" bestFit="1" customWidth="1"/>
    <col min="15368" max="15368" width="11.8867187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5.88671875" style="31" customWidth="1"/>
    <col min="15618" max="15618" width="57.5546875" style="31" customWidth="1"/>
    <col min="15619" max="15619" width="20.109375" style="31" customWidth="1"/>
    <col min="15620" max="15621" width="17.5546875" style="31" bestFit="1" customWidth="1"/>
    <col min="15622" max="15622" width="16.44140625" style="31" bestFit="1" customWidth="1"/>
    <col min="15623" max="15623" width="15.5546875" style="31" bestFit="1" customWidth="1"/>
    <col min="15624" max="15624" width="11.8867187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5.88671875" style="31" customWidth="1"/>
    <col min="15874" max="15874" width="57.5546875" style="31" customWidth="1"/>
    <col min="15875" max="15875" width="20.109375" style="31" customWidth="1"/>
    <col min="15876" max="15877" width="17.5546875" style="31" bestFit="1" customWidth="1"/>
    <col min="15878" max="15878" width="16.44140625" style="31" bestFit="1" customWidth="1"/>
    <col min="15879" max="15879" width="15.5546875" style="31" bestFit="1" customWidth="1"/>
    <col min="15880" max="15880" width="11.8867187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5.88671875" style="31" customWidth="1"/>
    <col min="16130" max="16130" width="57.5546875" style="31" customWidth="1"/>
    <col min="16131" max="16131" width="20.109375" style="31" customWidth="1"/>
    <col min="16132" max="16133" width="17.5546875" style="31" bestFit="1" customWidth="1"/>
    <col min="16134" max="16134" width="16.44140625" style="31" bestFit="1" customWidth="1"/>
    <col min="16135" max="16135" width="15.5546875" style="31" bestFit="1" customWidth="1"/>
    <col min="16136" max="16136" width="11.8867187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5.6" x14ac:dyDescent="0.25">
      <c r="A1" s="200" t="s">
        <v>0</v>
      </c>
      <c r="B1" s="200"/>
      <c r="C1" s="200"/>
      <c r="D1" s="200"/>
      <c r="E1" s="200"/>
      <c r="F1" s="200"/>
      <c r="G1" s="200"/>
      <c r="H1" s="200"/>
      <c r="I1" s="37"/>
      <c r="J1" s="37"/>
      <c r="K1" s="37"/>
      <c r="L1" s="38"/>
      <c r="M1" s="38"/>
      <c r="N1" s="38"/>
      <c r="O1" s="38"/>
    </row>
    <row r="2" spans="1:15" ht="17.399999999999999" x14ac:dyDescent="0.25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customHeight="1" x14ac:dyDescent="0.25">
      <c r="A3" s="200" t="s">
        <v>23</v>
      </c>
      <c r="B3" s="200"/>
      <c r="C3" s="200"/>
      <c r="D3" s="200"/>
      <c r="E3" s="200"/>
      <c r="F3" s="200"/>
      <c r="G3" s="200"/>
      <c r="H3" s="200"/>
      <c r="I3" s="37"/>
      <c r="J3" s="37"/>
      <c r="K3" s="37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200" t="s">
        <v>24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99" t="s">
        <v>3</v>
      </c>
      <c r="B7" s="199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5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5">
      <c r="A10" s="96"/>
      <c r="B10" s="98" t="s">
        <v>25</v>
      </c>
      <c r="C10" s="89">
        <f>+C11+C70</f>
        <v>1340172.8900000001</v>
      </c>
      <c r="D10" s="99">
        <f>+D11+D70</f>
        <v>1839682</v>
      </c>
      <c r="E10" s="99">
        <f>+E11+E70</f>
        <v>1839682</v>
      </c>
      <c r="F10" s="89">
        <f>+F11+F70</f>
        <v>1384655.26</v>
      </c>
      <c r="G10" s="89">
        <f>+F10/C10*100</f>
        <v>103.31915160587974</v>
      </c>
      <c r="H10" s="89">
        <f>+F10/E10*100</f>
        <v>75.266011191064536</v>
      </c>
      <c r="I10" s="38"/>
      <c r="J10" s="38"/>
      <c r="K10" s="38"/>
      <c r="L10" s="38"/>
      <c r="M10" s="40"/>
      <c r="N10" s="40"/>
      <c r="O10" s="40"/>
    </row>
    <row r="11" spans="1:15" x14ac:dyDescent="0.25">
      <c r="A11" s="90" t="s">
        <v>30</v>
      </c>
      <c r="B11" s="91" t="s">
        <v>31</v>
      </c>
      <c r="C11" s="92">
        <f>+C12+C34+C45+C51+C58+C65</f>
        <v>1340172.8900000001</v>
      </c>
      <c r="D11" s="93">
        <f>+D12+D34+D45+D51+D58+D65</f>
        <v>1839682</v>
      </c>
      <c r="E11" s="93">
        <f>+E12+E34+E45+E51+E58+E65</f>
        <v>1839682</v>
      </c>
      <c r="F11" s="92">
        <f>+F12+F34+F45+F51+F58+F65</f>
        <v>1384655.26</v>
      </c>
      <c r="G11" s="94">
        <f>+F11/C11*100</f>
        <v>103.31915160587974</v>
      </c>
      <c r="H11" s="94">
        <f>+F11/E11*100</f>
        <v>75.266011191064536</v>
      </c>
      <c r="I11" s="55"/>
      <c r="J11" s="55"/>
      <c r="K11" s="55"/>
      <c r="L11" s="55"/>
      <c r="M11" s="55"/>
      <c r="N11" s="55"/>
      <c r="O11" s="55"/>
    </row>
    <row r="12" spans="1:15" x14ac:dyDescent="0.25">
      <c r="A12" s="78" t="s">
        <v>33</v>
      </c>
      <c r="B12" s="79" t="s">
        <v>34</v>
      </c>
      <c r="C12" s="75">
        <f>+C13+C15+C20+C23+C26+C29</f>
        <v>725017.89</v>
      </c>
      <c r="D12" s="44">
        <v>540000</v>
      </c>
      <c r="E12" s="44">
        <v>540000</v>
      </c>
      <c r="F12" s="75">
        <f>+F13+F15+F20+F23+F26+F29</f>
        <v>769182.29</v>
      </c>
      <c r="G12" s="75">
        <f>+F12/C12*100</f>
        <v>106.09149106651698</v>
      </c>
      <c r="H12" s="75">
        <f>+F12/E12*100</f>
        <v>142.44116481481481</v>
      </c>
      <c r="I12" s="46"/>
      <c r="J12" s="46"/>
      <c r="K12" s="46"/>
      <c r="L12" s="46"/>
      <c r="M12" s="46"/>
      <c r="N12" s="46"/>
      <c r="O12" s="46"/>
    </row>
    <row r="13" spans="1:15" x14ac:dyDescent="0.25">
      <c r="A13" s="76" t="s">
        <v>262</v>
      </c>
      <c r="B13" s="77" t="s">
        <v>263</v>
      </c>
      <c r="C13" s="75">
        <f>+C14</f>
        <v>0</v>
      </c>
      <c r="D13" s="73"/>
      <c r="E13" s="73"/>
      <c r="F13" s="75">
        <f>+F14</f>
        <v>17612.8</v>
      </c>
      <c r="G13" s="75" t="e">
        <f t="shared" ref="G13:G72" si="0">+F13/C13*100</f>
        <v>#DIV/0!</v>
      </c>
      <c r="H13" s="75"/>
      <c r="I13" s="46"/>
      <c r="J13" s="46"/>
      <c r="K13" s="46"/>
      <c r="L13" s="46"/>
      <c r="M13" s="46"/>
      <c r="N13" s="46"/>
      <c r="O13" s="46"/>
    </row>
    <row r="14" spans="1:15" x14ac:dyDescent="0.25">
      <c r="A14" s="49" t="s">
        <v>264</v>
      </c>
      <c r="B14" s="47" t="s">
        <v>265</v>
      </c>
      <c r="C14" s="43"/>
      <c r="D14" s="72"/>
      <c r="E14" s="72"/>
      <c r="F14" s="43">
        <v>17612.8</v>
      </c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5">
      <c r="A15" s="76" t="s">
        <v>35</v>
      </c>
      <c r="B15" s="77" t="s">
        <v>36</v>
      </c>
      <c r="C15" s="75">
        <f>SUM(C16:C19)</f>
        <v>0</v>
      </c>
      <c r="D15" s="73"/>
      <c r="E15" s="73"/>
      <c r="F15" s="75">
        <f>SUM(F16:F19)</f>
        <v>3228</v>
      </c>
      <c r="G15" s="75" t="e">
        <f t="shared" si="0"/>
        <v>#DIV/0!</v>
      </c>
      <c r="H15" s="75"/>
      <c r="I15" s="46"/>
      <c r="J15" s="46"/>
      <c r="K15" s="46"/>
      <c r="L15" s="46"/>
      <c r="M15" s="46"/>
      <c r="N15" s="46"/>
      <c r="O15" s="46"/>
    </row>
    <row r="16" spans="1:15" x14ac:dyDescent="0.25">
      <c r="A16" s="49" t="s">
        <v>266</v>
      </c>
      <c r="B16" s="47" t="s">
        <v>267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5">
      <c r="A17" s="49" t="s">
        <v>268</v>
      </c>
      <c r="B17" s="47" t="s">
        <v>269</v>
      </c>
      <c r="C17" s="43"/>
      <c r="D17" s="72"/>
      <c r="E17" s="72"/>
      <c r="F17" s="48"/>
      <c r="G17" s="48" t="e">
        <f t="shared" si="0"/>
        <v>#DIV/0!</v>
      </c>
      <c r="H17" s="75"/>
      <c r="I17" s="45"/>
      <c r="J17" s="45"/>
      <c r="K17" s="45"/>
      <c r="L17" s="45"/>
      <c r="M17" s="46"/>
      <c r="N17" s="46"/>
      <c r="O17" s="46"/>
    </row>
    <row r="18" spans="1:15" x14ac:dyDescent="0.25">
      <c r="A18" s="49" t="s">
        <v>37</v>
      </c>
      <c r="B18" s="47" t="s">
        <v>38</v>
      </c>
      <c r="C18" s="43"/>
      <c r="D18" s="72"/>
      <c r="E18" s="72"/>
      <c r="F18" s="43">
        <v>3228</v>
      </c>
      <c r="G18" s="43" t="e">
        <f t="shared" si="0"/>
        <v>#DIV/0!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5">
      <c r="A19" s="49" t="s">
        <v>39</v>
      </c>
      <c r="B19" s="47" t="s">
        <v>40</v>
      </c>
      <c r="C19" s="43"/>
      <c r="D19" s="72"/>
      <c r="E19" s="72"/>
      <c r="F19" s="43"/>
      <c r="G19" s="43" t="e">
        <f t="shared" si="0"/>
        <v>#DIV/0!</v>
      </c>
      <c r="H19" s="75"/>
      <c r="I19" s="45"/>
      <c r="J19" s="45"/>
      <c r="K19" s="45"/>
      <c r="L19" s="45"/>
      <c r="M19" s="46"/>
      <c r="N19" s="46"/>
      <c r="O19" s="46"/>
    </row>
    <row r="20" spans="1:15" x14ac:dyDescent="0.25">
      <c r="A20" s="76" t="s">
        <v>270</v>
      </c>
      <c r="B20" s="77" t="s">
        <v>271</v>
      </c>
      <c r="C20" s="75">
        <f>+C21+C22</f>
        <v>0</v>
      </c>
      <c r="D20" s="73"/>
      <c r="E20" s="73"/>
      <c r="F20" s="75">
        <f>+F21+F22</f>
        <v>0</v>
      </c>
      <c r="G20" s="75" t="e">
        <f t="shared" si="0"/>
        <v>#DIV/0!</v>
      </c>
      <c r="H20" s="75"/>
      <c r="I20" s="46"/>
      <c r="J20" s="46"/>
      <c r="K20" s="46"/>
      <c r="L20" s="46"/>
      <c r="M20" s="46"/>
      <c r="N20" s="46"/>
      <c r="O20" s="46"/>
    </row>
    <row r="21" spans="1:15" x14ac:dyDescent="0.25">
      <c r="A21" s="49" t="s">
        <v>272</v>
      </c>
      <c r="B21" s="47" t="s">
        <v>273</v>
      </c>
      <c r="C21" s="43"/>
      <c r="D21" s="72"/>
      <c r="E21" s="72"/>
      <c r="F21" s="43"/>
      <c r="G21" s="43" t="e">
        <f t="shared" si="0"/>
        <v>#DIV/0!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5">
      <c r="A22" s="49" t="s">
        <v>274</v>
      </c>
      <c r="B22" s="47" t="s">
        <v>275</v>
      </c>
      <c r="C22" s="43"/>
      <c r="D22" s="72"/>
      <c r="E22" s="72"/>
      <c r="F22" s="48"/>
      <c r="G22" s="48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5">
      <c r="A23" s="76" t="s">
        <v>276</v>
      </c>
      <c r="B23" s="77" t="s">
        <v>277</v>
      </c>
      <c r="C23" s="75">
        <f>+C24+C25</f>
        <v>264261.79000000004</v>
      </c>
      <c r="D23" s="73"/>
      <c r="E23" s="73"/>
      <c r="F23" s="75">
        <f>+F24+F25</f>
        <v>216762.7</v>
      </c>
      <c r="G23" s="75">
        <f t="shared" si="0"/>
        <v>82.025744243993799</v>
      </c>
      <c r="H23" s="75"/>
      <c r="I23" s="46"/>
      <c r="J23" s="46"/>
      <c r="K23" s="46"/>
      <c r="L23" s="46"/>
      <c r="M23" s="46"/>
      <c r="N23" s="46"/>
      <c r="O23" s="46"/>
    </row>
    <row r="24" spans="1:15" ht="26.4" x14ac:dyDescent="0.25">
      <c r="A24" s="49" t="s">
        <v>278</v>
      </c>
      <c r="B24" s="47" t="s">
        <v>279</v>
      </c>
      <c r="C24" s="43">
        <v>247561.79</v>
      </c>
      <c r="D24" s="72"/>
      <c r="E24" s="72"/>
      <c r="F24" s="43">
        <v>216762.7</v>
      </c>
      <c r="G24" s="43">
        <f t="shared" si="0"/>
        <v>87.559029202366006</v>
      </c>
      <c r="H24" s="75"/>
      <c r="I24" s="45"/>
      <c r="J24" s="45"/>
      <c r="K24" s="45"/>
      <c r="L24" s="45"/>
      <c r="M24" s="46"/>
      <c r="N24" s="46"/>
      <c r="O24" s="46"/>
    </row>
    <row r="25" spans="1:15" ht="26.4" x14ac:dyDescent="0.25">
      <c r="A25" s="49" t="s">
        <v>280</v>
      </c>
      <c r="B25" s="47" t="s">
        <v>281</v>
      </c>
      <c r="C25" s="43">
        <v>16700</v>
      </c>
      <c r="D25" s="72"/>
      <c r="E25" s="72"/>
      <c r="F25" s="43"/>
      <c r="G25" s="43">
        <f t="shared" si="0"/>
        <v>0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5">
      <c r="A26" s="76" t="s">
        <v>282</v>
      </c>
      <c r="B26" s="77" t="s">
        <v>283</v>
      </c>
      <c r="C26" s="75">
        <f>+C27+C28</f>
        <v>0</v>
      </c>
      <c r="D26" s="73"/>
      <c r="E26" s="73"/>
      <c r="F26" s="75">
        <f>+F27+F28</f>
        <v>0</v>
      </c>
      <c r="G26" s="75" t="e">
        <f t="shared" si="0"/>
        <v>#DIV/0!</v>
      </c>
      <c r="H26" s="75"/>
      <c r="I26" s="46"/>
      <c r="J26" s="46"/>
      <c r="K26" s="46"/>
      <c r="L26" s="46"/>
      <c r="M26" s="46"/>
      <c r="N26" s="46"/>
      <c r="O26" s="46"/>
    </row>
    <row r="27" spans="1:15" x14ac:dyDescent="0.25">
      <c r="A27" s="49" t="s">
        <v>284</v>
      </c>
      <c r="B27" s="47" t="s">
        <v>285</v>
      </c>
      <c r="C27" s="43"/>
      <c r="D27" s="72"/>
      <c r="E27" s="72"/>
      <c r="F27" s="43"/>
      <c r="G27" s="43" t="e">
        <f t="shared" si="0"/>
        <v>#DIV/0!</v>
      </c>
      <c r="H27" s="75"/>
      <c r="I27" s="45"/>
      <c r="J27" s="45"/>
      <c r="K27" s="45"/>
      <c r="L27" s="45"/>
      <c r="M27" s="46"/>
      <c r="N27" s="46"/>
      <c r="O27" s="46"/>
    </row>
    <row r="28" spans="1:15" ht="26.4" x14ac:dyDescent="0.25">
      <c r="A28" s="49" t="s">
        <v>286</v>
      </c>
      <c r="B28" s="47" t="s">
        <v>287</v>
      </c>
      <c r="C28" s="48"/>
      <c r="D28" s="72"/>
      <c r="E28" s="72"/>
      <c r="F28" s="43"/>
      <c r="G28" s="43" t="e">
        <f t="shared" si="0"/>
        <v>#DIV/0!</v>
      </c>
      <c r="H28" s="75"/>
      <c r="I28" s="45"/>
      <c r="J28" s="45"/>
      <c r="K28" s="45"/>
      <c r="L28" s="45"/>
      <c r="M28" s="46"/>
      <c r="N28" s="46"/>
      <c r="O28" s="46"/>
    </row>
    <row r="29" spans="1:15" x14ac:dyDescent="0.25">
      <c r="A29" s="76" t="s">
        <v>288</v>
      </c>
      <c r="B29" s="77" t="s">
        <v>196</v>
      </c>
      <c r="C29" s="75">
        <f>SUM(C30:C33)</f>
        <v>460756.1</v>
      </c>
      <c r="D29" s="73"/>
      <c r="E29" s="73"/>
      <c r="F29" s="75">
        <f>SUM(F30:F33)</f>
        <v>531578.79</v>
      </c>
      <c r="G29" s="75">
        <f t="shared" si="0"/>
        <v>115.37097175707495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5">
      <c r="A30" s="49" t="s">
        <v>289</v>
      </c>
      <c r="B30" s="47" t="s">
        <v>198</v>
      </c>
      <c r="C30" s="43">
        <v>91433.93</v>
      </c>
      <c r="D30" s="73"/>
      <c r="E30" s="73"/>
      <c r="F30" s="43">
        <v>97757.11</v>
      </c>
      <c r="G30" s="43">
        <f t="shared" si="0"/>
        <v>106.91557280759997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5">
      <c r="A31" s="49" t="s">
        <v>290</v>
      </c>
      <c r="B31" s="47" t="s">
        <v>200</v>
      </c>
      <c r="C31" s="43">
        <v>116250</v>
      </c>
      <c r="D31" s="73"/>
      <c r="E31" s="73"/>
      <c r="F31" s="43">
        <v>116250</v>
      </c>
      <c r="G31" s="43">
        <f t="shared" si="0"/>
        <v>100</v>
      </c>
      <c r="H31" s="75"/>
      <c r="I31" s="46"/>
      <c r="J31" s="46"/>
      <c r="K31" s="46"/>
      <c r="L31" s="46"/>
      <c r="M31" s="46"/>
      <c r="N31" s="46"/>
      <c r="O31" s="46"/>
    </row>
    <row r="32" spans="1:15" ht="26.4" x14ac:dyDescent="0.25">
      <c r="A32" s="49" t="s">
        <v>291</v>
      </c>
      <c r="B32" s="47" t="s">
        <v>292</v>
      </c>
      <c r="C32" s="43">
        <v>5457</v>
      </c>
      <c r="D32" s="73"/>
      <c r="E32" s="73"/>
      <c r="F32" s="43">
        <v>8571</v>
      </c>
      <c r="G32" s="43">
        <f t="shared" si="0"/>
        <v>157.064321055525</v>
      </c>
      <c r="H32" s="75"/>
      <c r="I32" s="46"/>
      <c r="J32" s="46"/>
      <c r="K32" s="46"/>
      <c r="L32" s="46"/>
      <c r="M32" s="46"/>
      <c r="N32" s="46"/>
      <c r="O32" s="46"/>
    </row>
    <row r="33" spans="1:15" ht="26.4" x14ac:dyDescent="0.25">
      <c r="A33" s="49" t="s">
        <v>293</v>
      </c>
      <c r="B33" s="47" t="s">
        <v>202</v>
      </c>
      <c r="C33" s="43">
        <v>247615.17</v>
      </c>
      <c r="D33" s="73"/>
      <c r="E33" s="73"/>
      <c r="F33" s="43">
        <v>309000.68</v>
      </c>
      <c r="G33" s="43">
        <f t="shared" si="0"/>
        <v>124.79069032806026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5">
      <c r="A34" s="78" t="s">
        <v>41</v>
      </c>
      <c r="B34" s="79" t="s">
        <v>42</v>
      </c>
      <c r="C34" s="75">
        <f>+C35+C42</f>
        <v>41.79</v>
      </c>
      <c r="D34" s="44">
        <v>100</v>
      </c>
      <c r="E34" s="44">
        <v>100</v>
      </c>
      <c r="F34" s="75">
        <f>+F35+F42</f>
        <v>56.76</v>
      </c>
      <c r="G34" s="75">
        <f>+F34/C34*100</f>
        <v>135.82196697774586</v>
      </c>
      <c r="H34" s="75">
        <f>+F34/E34*100</f>
        <v>56.76</v>
      </c>
      <c r="I34" s="46"/>
      <c r="J34" s="46"/>
      <c r="K34" s="46"/>
      <c r="L34" s="46"/>
      <c r="M34" s="46"/>
      <c r="N34" s="46"/>
      <c r="O34" s="46"/>
    </row>
    <row r="35" spans="1:15" x14ac:dyDescent="0.25">
      <c r="A35" s="76" t="s">
        <v>43</v>
      </c>
      <c r="B35" s="77" t="s">
        <v>44</v>
      </c>
      <c r="C35" s="75">
        <f>SUM(C36:C41)</f>
        <v>41.79</v>
      </c>
      <c r="D35" s="73"/>
      <c r="E35" s="73"/>
      <c r="F35" s="75">
        <f>SUM(F36:F41)</f>
        <v>56.76</v>
      </c>
      <c r="G35" s="75">
        <f t="shared" si="0"/>
        <v>135.82196697774586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5">
      <c r="A36" s="49" t="s">
        <v>294</v>
      </c>
      <c r="B36" s="47" t="s">
        <v>295</v>
      </c>
      <c r="C36" s="43">
        <v>41.79</v>
      </c>
      <c r="D36" s="73"/>
      <c r="E36" s="73"/>
      <c r="F36" s="43">
        <v>56.76</v>
      </c>
      <c r="G36" s="43">
        <f t="shared" si="0"/>
        <v>135.82196697774586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5">
      <c r="A37" s="49" t="s">
        <v>296</v>
      </c>
      <c r="B37" s="47" t="s">
        <v>297</v>
      </c>
      <c r="C37" s="43"/>
      <c r="D37" s="73"/>
      <c r="E37" s="73"/>
      <c r="F37" s="43"/>
      <c r="G37" s="43" t="e">
        <f t="shared" si="0"/>
        <v>#DIV/0!</v>
      </c>
      <c r="H37" s="75"/>
      <c r="I37" s="46"/>
      <c r="J37" s="46"/>
      <c r="K37" s="46"/>
      <c r="L37" s="46"/>
      <c r="M37" s="46"/>
      <c r="N37" s="46"/>
      <c r="O37" s="46"/>
    </row>
    <row r="38" spans="1:15" ht="26.4" x14ac:dyDescent="0.25">
      <c r="A38" s="49" t="s">
        <v>298</v>
      </c>
      <c r="B38" s="47" t="s">
        <v>299</v>
      </c>
      <c r="C38" s="43"/>
      <c r="D38" s="73"/>
      <c r="E38" s="73"/>
      <c r="F38" s="43"/>
      <c r="G38" s="43" t="e">
        <f t="shared" si="0"/>
        <v>#DIV/0!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5">
      <c r="A39" s="49" t="s">
        <v>300</v>
      </c>
      <c r="B39" s="47" t="s">
        <v>301</v>
      </c>
      <c r="C39" s="43"/>
      <c r="D39" s="73"/>
      <c r="E39" s="73"/>
      <c r="F39" s="43"/>
      <c r="G39" s="43" t="e">
        <f t="shared" si="0"/>
        <v>#DIV/0!</v>
      </c>
      <c r="H39" s="75"/>
      <c r="I39" s="46"/>
      <c r="J39" s="46"/>
      <c r="K39" s="46"/>
      <c r="L39" s="46"/>
      <c r="M39" s="46"/>
      <c r="N39" s="46"/>
      <c r="O39" s="46"/>
    </row>
    <row r="40" spans="1:15" ht="26.4" x14ac:dyDescent="0.25">
      <c r="A40" s="49" t="s">
        <v>45</v>
      </c>
      <c r="B40" s="47" t="s">
        <v>46</v>
      </c>
      <c r="C40" s="43"/>
      <c r="D40" s="73"/>
      <c r="E40" s="73"/>
      <c r="F40" s="43"/>
      <c r="G40" s="43" t="e">
        <f t="shared" si="0"/>
        <v>#DIV/0!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5">
      <c r="A41" s="49" t="s">
        <v>302</v>
      </c>
      <c r="B41" s="47" t="s">
        <v>303</v>
      </c>
      <c r="C41" s="43"/>
      <c r="D41" s="73"/>
      <c r="E41" s="73"/>
      <c r="F41" s="43"/>
      <c r="G41" s="43" t="e">
        <f t="shared" si="0"/>
        <v>#DIV/0!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5">
      <c r="A42" s="76" t="s">
        <v>304</v>
      </c>
      <c r="B42" s="77" t="s">
        <v>305</v>
      </c>
      <c r="C42" s="75">
        <f>+C43+C44</f>
        <v>0</v>
      </c>
      <c r="D42" s="73"/>
      <c r="E42" s="73"/>
      <c r="F42" s="75">
        <f>+F43+F44</f>
        <v>0</v>
      </c>
      <c r="G42" s="75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5">
      <c r="A43" s="49" t="s">
        <v>306</v>
      </c>
      <c r="B43" s="47" t="s">
        <v>307</v>
      </c>
      <c r="C43" s="43"/>
      <c r="D43" s="73"/>
      <c r="E43" s="73"/>
      <c r="F43" s="43"/>
      <c r="G43" s="43" t="e">
        <f t="shared" si="0"/>
        <v>#DIV/0!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5">
      <c r="A44" s="49" t="s">
        <v>308</v>
      </c>
      <c r="B44" s="47" t="s">
        <v>309</v>
      </c>
      <c r="C44" s="43"/>
      <c r="D44" s="73"/>
      <c r="E44" s="73"/>
      <c r="F44" s="43"/>
      <c r="G44" s="43" t="e">
        <f t="shared" si="0"/>
        <v>#DIV/0!</v>
      </c>
      <c r="H44" s="75"/>
      <c r="I44" s="46"/>
      <c r="J44" s="46"/>
      <c r="K44" s="46"/>
      <c r="L44" s="46"/>
      <c r="M44" s="46"/>
      <c r="N44" s="46"/>
      <c r="O44" s="46"/>
    </row>
    <row r="45" spans="1:15" ht="26.4" x14ac:dyDescent="0.25">
      <c r="A45" s="78" t="s">
        <v>47</v>
      </c>
      <c r="B45" s="79" t="s">
        <v>48</v>
      </c>
      <c r="C45" s="75">
        <f>+C46+C48</f>
        <v>53274.62</v>
      </c>
      <c r="D45" s="44">
        <v>105000</v>
      </c>
      <c r="E45" s="44">
        <v>105000</v>
      </c>
      <c r="F45" s="75">
        <f>+F46+F48</f>
        <v>43985.4</v>
      </c>
      <c r="G45" s="75">
        <f>+F45/C45*100</f>
        <v>82.563517111900566</v>
      </c>
      <c r="H45" s="75">
        <f>+F45/E45*100</f>
        <v>41.890857142857143</v>
      </c>
      <c r="I45" s="46"/>
      <c r="J45" s="46"/>
      <c r="K45" s="46"/>
      <c r="L45" s="46"/>
      <c r="M45" s="46"/>
      <c r="N45" s="46"/>
      <c r="O45" s="46"/>
    </row>
    <row r="46" spans="1:15" x14ac:dyDescent="0.25">
      <c r="A46" s="76" t="s">
        <v>310</v>
      </c>
      <c r="B46" s="77" t="s">
        <v>311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5">
      <c r="A47" s="49" t="s">
        <v>312</v>
      </c>
      <c r="B47" s="47" t="s">
        <v>313</v>
      </c>
      <c r="C47" s="43"/>
      <c r="D47" s="73"/>
      <c r="E47" s="73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5">
      <c r="A48" s="76" t="s">
        <v>49</v>
      </c>
      <c r="B48" s="77" t="s">
        <v>50</v>
      </c>
      <c r="C48" s="75">
        <f>+C49+C50</f>
        <v>53274.62</v>
      </c>
      <c r="D48" s="73"/>
      <c r="E48" s="73"/>
      <c r="F48" s="75">
        <f>+F49+F50</f>
        <v>43985.4</v>
      </c>
      <c r="G48" s="75">
        <f t="shared" si="0"/>
        <v>82.563517111900566</v>
      </c>
      <c r="H48" s="75"/>
      <c r="I48" s="46"/>
      <c r="J48" s="46"/>
      <c r="K48" s="46"/>
      <c r="L48" s="46"/>
      <c r="M48" s="46"/>
      <c r="N48" s="46"/>
      <c r="O48" s="46"/>
    </row>
    <row r="49" spans="1:15" x14ac:dyDescent="0.25">
      <c r="A49" s="49" t="s">
        <v>314</v>
      </c>
      <c r="B49" s="47" t="s">
        <v>315</v>
      </c>
      <c r="C49" s="43"/>
      <c r="D49" s="73"/>
      <c r="E49" s="73"/>
      <c r="F49" s="43"/>
      <c r="G49" s="43" t="e">
        <f t="shared" si="0"/>
        <v>#DIV/0!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5">
      <c r="A50" s="49" t="s">
        <v>51</v>
      </c>
      <c r="B50" s="47" t="s">
        <v>52</v>
      </c>
      <c r="C50" s="43">
        <v>53274.62</v>
      </c>
      <c r="D50" s="73"/>
      <c r="E50" s="73"/>
      <c r="F50" s="43">
        <v>43985.4</v>
      </c>
      <c r="G50" s="43">
        <f t="shared" si="0"/>
        <v>82.563517111900566</v>
      </c>
      <c r="H50" s="75"/>
      <c r="I50" s="46"/>
      <c r="J50" s="46"/>
      <c r="K50" s="46"/>
      <c r="L50" s="46"/>
      <c r="M50" s="46"/>
      <c r="N50" s="46"/>
      <c r="O50" s="46"/>
    </row>
    <row r="51" spans="1:15" ht="26.4" x14ac:dyDescent="0.25">
      <c r="A51" s="78" t="s">
        <v>316</v>
      </c>
      <c r="B51" s="79" t="s">
        <v>317</v>
      </c>
      <c r="C51" s="75">
        <f>+C52+C55</f>
        <v>5942.33</v>
      </c>
      <c r="D51" s="44">
        <v>14400</v>
      </c>
      <c r="E51" s="44">
        <v>14400</v>
      </c>
      <c r="F51" s="75">
        <f>+F52+F55</f>
        <v>8600.4599999999991</v>
      </c>
      <c r="G51" s="75">
        <f>+F51/C51*100</f>
        <v>144.73211686325061</v>
      </c>
      <c r="H51" s="75">
        <f>+F51/E51*100</f>
        <v>59.725416666666661</v>
      </c>
      <c r="I51" s="46"/>
      <c r="J51" s="46"/>
      <c r="K51" s="46"/>
      <c r="L51" s="46"/>
      <c r="M51" s="46"/>
      <c r="N51" s="46"/>
      <c r="O51" s="46"/>
    </row>
    <row r="52" spans="1:15" x14ac:dyDescent="0.25">
      <c r="A52" s="76" t="s">
        <v>318</v>
      </c>
      <c r="B52" s="77" t="s">
        <v>319</v>
      </c>
      <c r="C52" s="75">
        <f>+C53+C54</f>
        <v>5942.33</v>
      </c>
      <c r="D52" s="73"/>
      <c r="E52" s="73"/>
      <c r="F52" s="75">
        <f>+F53+F54</f>
        <v>8600.4599999999991</v>
      </c>
      <c r="G52" s="75">
        <f t="shared" si="0"/>
        <v>144.73211686325061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5">
      <c r="A53" s="49" t="s">
        <v>320</v>
      </c>
      <c r="B53" s="47" t="s">
        <v>321</v>
      </c>
      <c r="C53" s="43"/>
      <c r="D53" s="73"/>
      <c r="E53" s="73"/>
      <c r="F53" s="43"/>
      <c r="G53" s="43" t="e">
        <f t="shared" si="0"/>
        <v>#DIV/0!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5">
      <c r="A54" s="49" t="s">
        <v>322</v>
      </c>
      <c r="B54" s="47" t="s">
        <v>323</v>
      </c>
      <c r="C54" s="43">
        <v>5942.33</v>
      </c>
      <c r="D54" s="73"/>
      <c r="E54" s="73"/>
      <c r="F54" s="43">
        <v>8600.4599999999991</v>
      </c>
      <c r="G54" s="43">
        <f t="shared" si="0"/>
        <v>144.73211686325061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5">
      <c r="A55" s="76" t="s">
        <v>324</v>
      </c>
      <c r="B55" s="77" t="s">
        <v>325</v>
      </c>
      <c r="C55" s="75">
        <f>+C56+C57</f>
        <v>0</v>
      </c>
      <c r="D55" s="73"/>
      <c r="E55" s="73"/>
      <c r="F55" s="75">
        <f>+F56+F57</f>
        <v>0</v>
      </c>
      <c r="G55" s="75" t="e">
        <f t="shared" si="0"/>
        <v>#DIV/0!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5">
      <c r="A56" s="49" t="s">
        <v>326</v>
      </c>
      <c r="B56" s="47" t="s">
        <v>212</v>
      </c>
      <c r="C56" s="43"/>
      <c r="D56" s="73"/>
      <c r="E56" s="73"/>
      <c r="F56" s="43"/>
      <c r="G56" s="43" t="e">
        <f t="shared" si="0"/>
        <v>#DIV/0!</v>
      </c>
      <c r="H56" s="75"/>
      <c r="I56" s="46"/>
      <c r="J56" s="46"/>
      <c r="K56" s="46"/>
      <c r="L56" s="46"/>
      <c r="M56" s="46"/>
      <c r="N56" s="46"/>
      <c r="O56" s="46"/>
    </row>
    <row r="57" spans="1:15" x14ac:dyDescent="0.25">
      <c r="A57" s="49" t="s">
        <v>327</v>
      </c>
      <c r="B57" s="47" t="s">
        <v>218</v>
      </c>
      <c r="C57" s="43"/>
      <c r="D57" s="73"/>
      <c r="E57" s="73"/>
      <c r="F57" s="43"/>
      <c r="G57" s="43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x14ac:dyDescent="0.25">
      <c r="A58" s="78">
        <v>67</v>
      </c>
      <c r="B58" s="79" t="s">
        <v>532</v>
      </c>
      <c r="C58" s="75">
        <f>+C59+C63</f>
        <v>555896.26</v>
      </c>
      <c r="D58" s="44">
        <v>1180182</v>
      </c>
      <c r="E58" s="44">
        <v>1180182</v>
      </c>
      <c r="F58" s="75">
        <f>+F59+F63</f>
        <v>562830.35</v>
      </c>
      <c r="G58" s="75">
        <f>+F58/C58*100</f>
        <v>101.24737122714227</v>
      </c>
      <c r="H58" s="75">
        <f>+F58/E58*100</f>
        <v>47.690131691552658</v>
      </c>
      <c r="I58" s="46"/>
      <c r="J58" s="46"/>
      <c r="K58" s="46"/>
      <c r="L58" s="46"/>
      <c r="M58" s="46"/>
      <c r="N58" s="46"/>
      <c r="O58" s="46"/>
    </row>
    <row r="59" spans="1:15" x14ac:dyDescent="0.25">
      <c r="A59" s="76">
        <v>671</v>
      </c>
      <c r="B59" s="77" t="s">
        <v>532</v>
      </c>
      <c r="C59" s="75">
        <f>+C60+C61+C62</f>
        <v>555896.26</v>
      </c>
      <c r="D59" s="73"/>
      <c r="E59" s="73"/>
      <c r="F59" s="75">
        <f>+F60+F61+F62</f>
        <v>562830.35</v>
      </c>
      <c r="G59" s="75">
        <f t="shared" si="0"/>
        <v>101.24737122714227</v>
      </c>
      <c r="H59" s="75"/>
      <c r="I59" s="46"/>
      <c r="J59" s="46"/>
      <c r="K59" s="46"/>
      <c r="L59" s="46"/>
      <c r="M59" s="46"/>
      <c r="N59" s="46"/>
      <c r="O59" s="46"/>
    </row>
    <row r="60" spans="1:15" s="118" customFormat="1" x14ac:dyDescent="0.25">
      <c r="A60" s="49">
        <v>3711</v>
      </c>
      <c r="B60" s="47" t="s">
        <v>533</v>
      </c>
      <c r="C60" s="115">
        <v>555896.26</v>
      </c>
      <c r="D60" s="116"/>
      <c r="E60" s="116"/>
      <c r="F60" s="115"/>
      <c r="G60" s="115">
        <f t="shared" si="0"/>
        <v>0</v>
      </c>
      <c r="H60" s="117"/>
      <c r="I60" s="46"/>
      <c r="J60" s="46"/>
      <c r="K60" s="46"/>
      <c r="L60" s="46"/>
      <c r="M60" s="46"/>
      <c r="N60" s="46"/>
      <c r="O60" s="46"/>
    </row>
    <row r="61" spans="1:15" s="118" customFormat="1" x14ac:dyDescent="0.25">
      <c r="A61" s="49">
        <v>3712</v>
      </c>
      <c r="B61" s="47" t="s">
        <v>533</v>
      </c>
      <c r="C61" s="115"/>
      <c r="D61" s="116"/>
      <c r="E61" s="116"/>
      <c r="F61" s="115">
        <v>562830.35</v>
      </c>
      <c r="G61" s="115" t="e">
        <f t="shared" si="0"/>
        <v>#DIV/0!</v>
      </c>
      <c r="H61" s="117"/>
      <c r="I61" s="46"/>
      <c r="J61" s="46"/>
      <c r="K61" s="46"/>
      <c r="L61" s="46"/>
      <c r="M61" s="46"/>
      <c r="N61" s="46"/>
      <c r="O61" s="46"/>
    </row>
    <row r="62" spans="1:15" s="118" customFormat="1" x14ac:dyDescent="0.25">
      <c r="A62" s="49">
        <v>3714</v>
      </c>
      <c r="B62" s="47" t="s">
        <v>534</v>
      </c>
      <c r="C62" s="115"/>
      <c r="D62" s="116"/>
      <c r="E62" s="116"/>
      <c r="F62" s="115"/>
      <c r="G62" s="115" t="e">
        <f t="shared" si="0"/>
        <v>#DIV/0!</v>
      </c>
      <c r="H62" s="117"/>
      <c r="I62" s="46"/>
      <c r="J62" s="46"/>
      <c r="K62" s="46"/>
      <c r="L62" s="46"/>
      <c r="M62" s="46"/>
      <c r="N62" s="46"/>
      <c r="O62" s="46"/>
    </row>
    <row r="63" spans="1:15" x14ac:dyDescent="0.25">
      <c r="A63" s="76">
        <v>673</v>
      </c>
      <c r="B63" s="77" t="s">
        <v>542</v>
      </c>
      <c r="C63" s="75">
        <f>+C64</f>
        <v>0</v>
      </c>
      <c r="D63" s="73"/>
      <c r="E63" s="73"/>
      <c r="F63" s="75">
        <f>+F64</f>
        <v>0</v>
      </c>
      <c r="G63" s="75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5">
      <c r="A64" s="49">
        <v>6731</v>
      </c>
      <c r="B64" s="47" t="s">
        <v>542</v>
      </c>
      <c r="C64" s="43"/>
      <c r="D64" s="73"/>
      <c r="E64" s="73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5">
      <c r="A65" s="78" t="s">
        <v>328</v>
      </c>
      <c r="B65" s="79" t="s">
        <v>329</v>
      </c>
      <c r="C65" s="75">
        <f>+C66+C68</f>
        <v>0</v>
      </c>
      <c r="D65" s="44"/>
      <c r="E65" s="44"/>
      <c r="F65" s="75">
        <f>+F66+F68</f>
        <v>0</v>
      </c>
      <c r="G65" s="75" t="e">
        <f>+F65/C65*100</f>
        <v>#DIV/0!</v>
      </c>
      <c r="H65" s="75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5">
      <c r="A66" s="76" t="s">
        <v>330</v>
      </c>
      <c r="B66" s="77" t="s">
        <v>331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x14ac:dyDescent="0.25">
      <c r="A67" s="49" t="s">
        <v>332</v>
      </c>
      <c r="B67" s="47" t="s">
        <v>333</v>
      </c>
      <c r="C67" s="43"/>
      <c r="D67" s="73"/>
      <c r="E67" s="73"/>
      <c r="F67" s="43"/>
      <c r="G67" s="43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x14ac:dyDescent="0.25">
      <c r="A68" s="76" t="s">
        <v>334</v>
      </c>
      <c r="B68" s="77" t="s">
        <v>335</v>
      </c>
      <c r="C68" s="75">
        <f>+C69</f>
        <v>0</v>
      </c>
      <c r="D68" s="73"/>
      <c r="E68" s="73"/>
      <c r="F68" s="75">
        <f>+F69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x14ac:dyDescent="0.25">
      <c r="A69" s="49" t="s">
        <v>336</v>
      </c>
      <c r="B69" s="47" t="s">
        <v>335</v>
      </c>
      <c r="C69" s="43"/>
      <c r="D69" s="73"/>
      <c r="E69" s="73"/>
      <c r="F69" s="43"/>
      <c r="G69" s="43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5">
      <c r="A70" s="90" t="s">
        <v>337</v>
      </c>
      <c r="B70" s="91" t="s">
        <v>338</v>
      </c>
      <c r="C70" s="92">
        <f>+C71+C76</f>
        <v>0</v>
      </c>
      <c r="D70" s="93">
        <f>+D71+D76</f>
        <v>0</v>
      </c>
      <c r="E70" s="93">
        <f>+E71+E76</f>
        <v>0</v>
      </c>
      <c r="F70" s="92">
        <f>+F71+F76</f>
        <v>0</v>
      </c>
      <c r="G70" s="94" t="e">
        <f>+F70/C70*100</f>
        <v>#DIV/0!</v>
      </c>
      <c r="H70" s="94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5">
      <c r="A71" s="78" t="s">
        <v>339</v>
      </c>
      <c r="B71" s="79" t="s">
        <v>340</v>
      </c>
      <c r="C71" s="75">
        <f>+C72+C74</f>
        <v>0</v>
      </c>
      <c r="D71" s="44"/>
      <c r="E71" s="44"/>
      <c r="F71" s="75">
        <f>+F72+F74</f>
        <v>0</v>
      </c>
      <c r="G71" s="75" t="e">
        <f>+F71/C71*100</f>
        <v>#DIV/0!</v>
      </c>
      <c r="H71" s="75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5">
      <c r="A72" s="76" t="s">
        <v>341</v>
      </c>
      <c r="B72" s="77" t="s">
        <v>342</v>
      </c>
      <c r="C72" s="75">
        <f>+C73</f>
        <v>0</v>
      </c>
      <c r="D72" s="73"/>
      <c r="E72" s="73"/>
      <c r="F72" s="75">
        <f>+F73</f>
        <v>0</v>
      </c>
      <c r="G72" s="75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5">
      <c r="A73" s="49" t="s">
        <v>343</v>
      </c>
      <c r="B73" s="47" t="s">
        <v>344</v>
      </c>
      <c r="C73" s="43"/>
      <c r="D73" s="73"/>
      <c r="E73" s="73"/>
      <c r="F73" s="43"/>
      <c r="G73" s="43" t="e">
        <f t="shared" ref="G73:G87" si="1">+F73/C73*100</f>
        <v>#DIV/0!</v>
      </c>
      <c r="H73" s="75"/>
      <c r="I73" s="46"/>
      <c r="J73" s="46"/>
      <c r="K73" s="46"/>
      <c r="L73" s="46"/>
      <c r="M73" s="46"/>
      <c r="N73" s="46"/>
      <c r="O73" s="46"/>
    </row>
    <row r="74" spans="1:15" x14ac:dyDescent="0.25">
      <c r="A74" s="76" t="s">
        <v>345</v>
      </c>
      <c r="B74" s="77" t="s">
        <v>346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5">
      <c r="A75" s="49" t="s">
        <v>347</v>
      </c>
      <c r="B75" s="47" t="s">
        <v>348</v>
      </c>
      <c r="C75" s="43"/>
      <c r="D75" s="73"/>
      <c r="E75" s="73"/>
      <c r="F75" s="43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x14ac:dyDescent="0.25">
      <c r="A76" s="78" t="s">
        <v>349</v>
      </c>
      <c r="B76" s="79" t="s">
        <v>350</v>
      </c>
      <c r="C76" s="75">
        <f>+C77+C80+C84+C87</f>
        <v>0</v>
      </c>
      <c r="D76" s="44"/>
      <c r="E76" s="44"/>
      <c r="F76" s="75">
        <f>+F77+F80+F84+F87</f>
        <v>0</v>
      </c>
      <c r="G76" s="75" t="e">
        <f>+F76/C76*100</f>
        <v>#DIV/0!</v>
      </c>
      <c r="H76" s="75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5">
      <c r="A77" s="76" t="s">
        <v>351</v>
      </c>
      <c r="B77" s="77" t="s">
        <v>352</v>
      </c>
      <c r="C77" s="75">
        <f>+C78+C79</f>
        <v>0</v>
      </c>
      <c r="D77" s="73"/>
      <c r="E77" s="73"/>
      <c r="F77" s="75">
        <f>+F78+F79</f>
        <v>0</v>
      </c>
      <c r="G77" s="75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5">
      <c r="A78" s="49" t="s">
        <v>353</v>
      </c>
      <c r="B78" s="47" t="s">
        <v>354</v>
      </c>
      <c r="C78" s="43"/>
      <c r="D78" s="73"/>
      <c r="E78" s="73"/>
      <c r="F78" s="43"/>
      <c r="G78" s="43" t="e">
        <f>+F78/C78*100</f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5">
      <c r="A79" s="49" t="s">
        <v>355</v>
      </c>
      <c r="B79" s="47" t="s">
        <v>238</v>
      </c>
      <c r="C79" s="43"/>
      <c r="D79" s="73"/>
      <c r="E79" s="73"/>
      <c r="F79" s="43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5">
      <c r="A80" s="76" t="s">
        <v>356</v>
      </c>
      <c r="B80" s="77" t="s">
        <v>357</v>
      </c>
      <c r="C80" s="75">
        <f>+C81+C82+C83</f>
        <v>0</v>
      </c>
      <c r="D80" s="73"/>
      <c r="E80" s="73"/>
      <c r="F80" s="75">
        <f>+F81+F82+F83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5">
      <c r="A81" s="49" t="s">
        <v>358</v>
      </c>
      <c r="B81" s="47" t="s">
        <v>242</v>
      </c>
      <c r="C81" s="43"/>
      <c r="D81" s="73"/>
      <c r="E81" s="73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x14ac:dyDescent="0.25">
      <c r="A82" s="49" t="s">
        <v>359</v>
      </c>
      <c r="B82" s="47" t="s">
        <v>360</v>
      </c>
      <c r="C82" s="43"/>
      <c r="D82" s="73"/>
      <c r="E82" s="73"/>
      <c r="F82" s="43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5">
      <c r="A83" s="49" t="s">
        <v>361</v>
      </c>
      <c r="B83" s="47" t="s">
        <v>362</v>
      </c>
      <c r="C83" s="43"/>
      <c r="D83" s="73"/>
      <c r="E83" s="73"/>
      <c r="F83" s="43"/>
      <c r="G83" s="43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5">
      <c r="A84" s="76" t="s">
        <v>363</v>
      </c>
      <c r="B84" s="77" t="s">
        <v>364</v>
      </c>
      <c r="C84" s="75">
        <f>+C85+C86</f>
        <v>0</v>
      </c>
      <c r="D84" s="73"/>
      <c r="E84" s="73"/>
      <c r="F84" s="75">
        <f>+F85+F86</f>
        <v>0</v>
      </c>
      <c r="G84" s="75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5">
      <c r="A85" s="49" t="s">
        <v>365</v>
      </c>
      <c r="B85" s="47" t="s">
        <v>366</v>
      </c>
      <c r="C85" s="43"/>
      <c r="D85" s="73"/>
      <c r="E85" s="73"/>
      <c r="F85" s="43"/>
      <c r="G85" s="43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x14ac:dyDescent="0.25">
      <c r="A86" s="49" t="s">
        <v>367</v>
      </c>
      <c r="B86" s="47" t="s">
        <v>368</v>
      </c>
      <c r="C86" s="43"/>
      <c r="D86" s="73"/>
      <c r="E86" s="73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x14ac:dyDescent="0.25">
      <c r="A87" s="76" t="s">
        <v>369</v>
      </c>
      <c r="B87" s="77" t="s">
        <v>370</v>
      </c>
      <c r="C87" s="75">
        <f>+C88</f>
        <v>0</v>
      </c>
      <c r="D87" s="73"/>
      <c r="E87" s="73"/>
      <c r="F87" s="75">
        <f>+F88</f>
        <v>0</v>
      </c>
      <c r="G87" s="75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x14ac:dyDescent="0.25">
      <c r="A88" s="49" t="s">
        <v>371</v>
      </c>
      <c r="B88" s="47" t="s">
        <v>372</v>
      </c>
      <c r="C88" s="43"/>
      <c r="D88" s="73"/>
      <c r="E88" s="73"/>
      <c r="F88" s="43"/>
      <c r="G88" s="43" t="e">
        <f>+F88/C88*100</f>
        <v>#DIV/0!</v>
      </c>
      <c r="H88" s="75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K28" sqref="K27:K28"/>
    </sheetView>
  </sheetViews>
  <sheetFormatPr defaultRowHeight="13.2" x14ac:dyDescent="0.25"/>
  <cols>
    <col min="1" max="1" width="16.6640625" style="31" customWidth="1"/>
    <col min="2" max="2" width="48.109375" style="34" customWidth="1"/>
    <col min="3" max="3" width="20.109375" style="35" customWidth="1"/>
    <col min="4" max="5" width="17.5546875" style="36" bestFit="1" customWidth="1"/>
    <col min="6" max="6" width="16.44140625" style="35" bestFit="1" customWidth="1"/>
    <col min="7" max="7" width="15.5546875" style="35" bestFit="1" customWidth="1"/>
    <col min="8" max="8" width="11.88671875" style="35" bestFit="1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9" style="31" customWidth="1"/>
    <col min="258" max="258" width="57.5546875" style="31" customWidth="1"/>
    <col min="259" max="259" width="20.109375" style="31" customWidth="1"/>
    <col min="260" max="261" width="17.5546875" style="31" bestFit="1" customWidth="1"/>
    <col min="262" max="262" width="16.44140625" style="31" bestFit="1" customWidth="1"/>
    <col min="263" max="263" width="15.5546875" style="31" bestFit="1" customWidth="1"/>
    <col min="264" max="264" width="11.8867187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9" style="31" customWidth="1"/>
    <col min="514" max="514" width="57.5546875" style="31" customWidth="1"/>
    <col min="515" max="515" width="20.109375" style="31" customWidth="1"/>
    <col min="516" max="517" width="17.5546875" style="31" bestFit="1" customWidth="1"/>
    <col min="518" max="518" width="16.44140625" style="31" bestFit="1" customWidth="1"/>
    <col min="519" max="519" width="15.5546875" style="31" bestFit="1" customWidth="1"/>
    <col min="520" max="520" width="11.8867187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9" style="31" customWidth="1"/>
    <col min="770" max="770" width="57.5546875" style="31" customWidth="1"/>
    <col min="771" max="771" width="20.109375" style="31" customWidth="1"/>
    <col min="772" max="773" width="17.5546875" style="31" bestFit="1" customWidth="1"/>
    <col min="774" max="774" width="16.44140625" style="31" bestFit="1" customWidth="1"/>
    <col min="775" max="775" width="15.5546875" style="31" bestFit="1" customWidth="1"/>
    <col min="776" max="776" width="11.8867187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9" style="31" customWidth="1"/>
    <col min="1026" max="1026" width="57.5546875" style="31" customWidth="1"/>
    <col min="1027" max="1027" width="20.109375" style="31" customWidth="1"/>
    <col min="1028" max="1029" width="17.5546875" style="31" bestFit="1" customWidth="1"/>
    <col min="1030" max="1030" width="16.44140625" style="31" bestFit="1" customWidth="1"/>
    <col min="1031" max="1031" width="15.5546875" style="31" bestFit="1" customWidth="1"/>
    <col min="1032" max="1032" width="11.8867187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9" style="31" customWidth="1"/>
    <col min="1282" max="1282" width="57.5546875" style="31" customWidth="1"/>
    <col min="1283" max="1283" width="20.109375" style="31" customWidth="1"/>
    <col min="1284" max="1285" width="17.5546875" style="31" bestFit="1" customWidth="1"/>
    <col min="1286" max="1286" width="16.44140625" style="31" bestFit="1" customWidth="1"/>
    <col min="1287" max="1287" width="15.5546875" style="31" bestFit="1" customWidth="1"/>
    <col min="1288" max="1288" width="11.8867187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9" style="31" customWidth="1"/>
    <col min="1538" max="1538" width="57.5546875" style="31" customWidth="1"/>
    <col min="1539" max="1539" width="20.109375" style="31" customWidth="1"/>
    <col min="1540" max="1541" width="17.5546875" style="31" bestFit="1" customWidth="1"/>
    <col min="1542" max="1542" width="16.44140625" style="31" bestFit="1" customWidth="1"/>
    <col min="1543" max="1543" width="15.5546875" style="31" bestFit="1" customWidth="1"/>
    <col min="1544" max="1544" width="11.8867187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9" style="31" customWidth="1"/>
    <col min="1794" max="1794" width="57.5546875" style="31" customWidth="1"/>
    <col min="1795" max="1795" width="20.109375" style="31" customWidth="1"/>
    <col min="1796" max="1797" width="17.5546875" style="31" bestFit="1" customWidth="1"/>
    <col min="1798" max="1798" width="16.44140625" style="31" bestFit="1" customWidth="1"/>
    <col min="1799" max="1799" width="15.5546875" style="31" bestFit="1" customWidth="1"/>
    <col min="1800" max="1800" width="11.8867187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9" style="31" customWidth="1"/>
    <col min="2050" max="2050" width="57.5546875" style="31" customWidth="1"/>
    <col min="2051" max="2051" width="20.109375" style="31" customWidth="1"/>
    <col min="2052" max="2053" width="17.5546875" style="31" bestFit="1" customWidth="1"/>
    <col min="2054" max="2054" width="16.44140625" style="31" bestFit="1" customWidth="1"/>
    <col min="2055" max="2055" width="15.5546875" style="31" bestFit="1" customWidth="1"/>
    <col min="2056" max="2056" width="11.8867187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9" style="31" customWidth="1"/>
    <col min="2306" max="2306" width="57.5546875" style="31" customWidth="1"/>
    <col min="2307" max="2307" width="20.109375" style="31" customWidth="1"/>
    <col min="2308" max="2309" width="17.5546875" style="31" bestFit="1" customWidth="1"/>
    <col min="2310" max="2310" width="16.44140625" style="31" bestFit="1" customWidth="1"/>
    <col min="2311" max="2311" width="15.5546875" style="31" bestFit="1" customWidth="1"/>
    <col min="2312" max="2312" width="11.8867187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9" style="31" customWidth="1"/>
    <col min="2562" max="2562" width="57.5546875" style="31" customWidth="1"/>
    <col min="2563" max="2563" width="20.109375" style="31" customWidth="1"/>
    <col min="2564" max="2565" width="17.5546875" style="31" bestFit="1" customWidth="1"/>
    <col min="2566" max="2566" width="16.44140625" style="31" bestFit="1" customWidth="1"/>
    <col min="2567" max="2567" width="15.5546875" style="31" bestFit="1" customWidth="1"/>
    <col min="2568" max="2568" width="11.8867187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9" style="31" customWidth="1"/>
    <col min="2818" max="2818" width="57.5546875" style="31" customWidth="1"/>
    <col min="2819" max="2819" width="20.109375" style="31" customWidth="1"/>
    <col min="2820" max="2821" width="17.5546875" style="31" bestFit="1" customWidth="1"/>
    <col min="2822" max="2822" width="16.44140625" style="31" bestFit="1" customWidth="1"/>
    <col min="2823" max="2823" width="15.5546875" style="31" bestFit="1" customWidth="1"/>
    <col min="2824" max="2824" width="11.8867187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9" style="31" customWidth="1"/>
    <col min="3074" max="3074" width="57.5546875" style="31" customWidth="1"/>
    <col min="3075" max="3075" width="20.109375" style="31" customWidth="1"/>
    <col min="3076" max="3077" width="17.5546875" style="31" bestFit="1" customWidth="1"/>
    <col min="3078" max="3078" width="16.44140625" style="31" bestFit="1" customWidth="1"/>
    <col min="3079" max="3079" width="15.5546875" style="31" bestFit="1" customWidth="1"/>
    <col min="3080" max="3080" width="11.8867187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9" style="31" customWidth="1"/>
    <col min="3330" max="3330" width="57.5546875" style="31" customWidth="1"/>
    <col min="3331" max="3331" width="20.109375" style="31" customWidth="1"/>
    <col min="3332" max="3333" width="17.5546875" style="31" bestFit="1" customWidth="1"/>
    <col min="3334" max="3334" width="16.44140625" style="31" bestFit="1" customWidth="1"/>
    <col min="3335" max="3335" width="15.5546875" style="31" bestFit="1" customWidth="1"/>
    <col min="3336" max="3336" width="11.8867187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9" style="31" customWidth="1"/>
    <col min="3586" max="3586" width="57.5546875" style="31" customWidth="1"/>
    <col min="3587" max="3587" width="20.109375" style="31" customWidth="1"/>
    <col min="3588" max="3589" width="17.5546875" style="31" bestFit="1" customWidth="1"/>
    <col min="3590" max="3590" width="16.44140625" style="31" bestFit="1" customWidth="1"/>
    <col min="3591" max="3591" width="15.5546875" style="31" bestFit="1" customWidth="1"/>
    <col min="3592" max="3592" width="11.8867187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9" style="31" customWidth="1"/>
    <col min="3842" max="3842" width="57.5546875" style="31" customWidth="1"/>
    <col min="3843" max="3843" width="20.109375" style="31" customWidth="1"/>
    <col min="3844" max="3845" width="17.5546875" style="31" bestFit="1" customWidth="1"/>
    <col min="3846" max="3846" width="16.44140625" style="31" bestFit="1" customWidth="1"/>
    <col min="3847" max="3847" width="15.5546875" style="31" bestFit="1" customWidth="1"/>
    <col min="3848" max="3848" width="11.8867187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9" style="31" customWidth="1"/>
    <col min="4098" max="4098" width="57.5546875" style="31" customWidth="1"/>
    <col min="4099" max="4099" width="20.109375" style="31" customWidth="1"/>
    <col min="4100" max="4101" width="17.5546875" style="31" bestFit="1" customWidth="1"/>
    <col min="4102" max="4102" width="16.44140625" style="31" bestFit="1" customWidth="1"/>
    <col min="4103" max="4103" width="15.5546875" style="31" bestFit="1" customWidth="1"/>
    <col min="4104" max="4104" width="11.8867187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9" style="31" customWidth="1"/>
    <col min="4354" max="4354" width="57.5546875" style="31" customWidth="1"/>
    <col min="4355" max="4355" width="20.109375" style="31" customWidth="1"/>
    <col min="4356" max="4357" width="17.5546875" style="31" bestFit="1" customWidth="1"/>
    <col min="4358" max="4358" width="16.44140625" style="31" bestFit="1" customWidth="1"/>
    <col min="4359" max="4359" width="15.5546875" style="31" bestFit="1" customWidth="1"/>
    <col min="4360" max="4360" width="11.8867187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9" style="31" customWidth="1"/>
    <col min="4610" max="4610" width="57.5546875" style="31" customWidth="1"/>
    <col min="4611" max="4611" width="20.109375" style="31" customWidth="1"/>
    <col min="4612" max="4613" width="17.5546875" style="31" bestFit="1" customWidth="1"/>
    <col min="4614" max="4614" width="16.44140625" style="31" bestFit="1" customWidth="1"/>
    <col min="4615" max="4615" width="15.5546875" style="31" bestFit="1" customWidth="1"/>
    <col min="4616" max="4616" width="11.8867187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9" style="31" customWidth="1"/>
    <col min="4866" max="4866" width="57.5546875" style="31" customWidth="1"/>
    <col min="4867" max="4867" width="20.109375" style="31" customWidth="1"/>
    <col min="4868" max="4869" width="17.5546875" style="31" bestFit="1" customWidth="1"/>
    <col min="4870" max="4870" width="16.44140625" style="31" bestFit="1" customWidth="1"/>
    <col min="4871" max="4871" width="15.5546875" style="31" bestFit="1" customWidth="1"/>
    <col min="4872" max="4872" width="11.8867187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9" style="31" customWidth="1"/>
    <col min="5122" max="5122" width="57.5546875" style="31" customWidth="1"/>
    <col min="5123" max="5123" width="20.109375" style="31" customWidth="1"/>
    <col min="5124" max="5125" width="17.5546875" style="31" bestFit="1" customWidth="1"/>
    <col min="5126" max="5126" width="16.44140625" style="31" bestFit="1" customWidth="1"/>
    <col min="5127" max="5127" width="15.5546875" style="31" bestFit="1" customWidth="1"/>
    <col min="5128" max="5128" width="11.8867187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9" style="31" customWidth="1"/>
    <col min="5378" max="5378" width="57.5546875" style="31" customWidth="1"/>
    <col min="5379" max="5379" width="20.109375" style="31" customWidth="1"/>
    <col min="5380" max="5381" width="17.5546875" style="31" bestFit="1" customWidth="1"/>
    <col min="5382" max="5382" width="16.44140625" style="31" bestFit="1" customWidth="1"/>
    <col min="5383" max="5383" width="15.5546875" style="31" bestFit="1" customWidth="1"/>
    <col min="5384" max="5384" width="11.8867187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9" style="31" customWidth="1"/>
    <col min="5634" max="5634" width="57.5546875" style="31" customWidth="1"/>
    <col min="5635" max="5635" width="20.109375" style="31" customWidth="1"/>
    <col min="5636" max="5637" width="17.5546875" style="31" bestFit="1" customWidth="1"/>
    <col min="5638" max="5638" width="16.44140625" style="31" bestFit="1" customWidth="1"/>
    <col min="5639" max="5639" width="15.5546875" style="31" bestFit="1" customWidth="1"/>
    <col min="5640" max="5640" width="11.8867187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9" style="31" customWidth="1"/>
    <col min="5890" max="5890" width="57.5546875" style="31" customWidth="1"/>
    <col min="5891" max="5891" width="20.109375" style="31" customWidth="1"/>
    <col min="5892" max="5893" width="17.5546875" style="31" bestFit="1" customWidth="1"/>
    <col min="5894" max="5894" width="16.44140625" style="31" bestFit="1" customWidth="1"/>
    <col min="5895" max="5895" width="15.5546875" style="31" bestFit="1" customWidth="1"/>
    <col min="5896" max="5896" width="11.8867187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9" style="31" customWidth="1"/>
    <col min="6146" max="6146" width="57.5546875" style="31" customWidth="1"/>
    <col min="6147" max="6147" width="20.109375" style="31" customWidth="1"/>
    <col min="6148" max="6149" width="17.5546875" style="31" bestFit="1" customWidth="1"/>
    <col min="6150" max="6150" width="16.44140625" style="31" bestFit="1" customWidth="1"/>
    <col min="6151" max="6151" width="15.5546875" style="31" bestFit="1" customWidth="1"/>
    <col min="6152" max="6152" width="11.8867187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9" style="31" customWidth="1"/>
    <col min="6402" max="6402" width="57.5546875" style="31" customWidth="1"/>
    <col min="6403" max="6403" width="20.109375" style="31" customWidth="1"/>
    <col min="6404" max="6405" width="17.5546875" style="31" bestFit="1" customWidth="1"/>
    <col min="6406" max="6406" width="16.44140625" style="31" bestFit="1" customWidth="1"/>
    <col min="6407" max="6407" width="15.5546875" style="31" bestFit="1" customWidth="1"/>
    <col min="6408" max="6408" width="11.8867187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9" style="31" customWidth="1"/>
    <col min="6658" max="6658" width="57.5546875" style="31" customWidth="1"/>
    <col min="6659" max="6659" width="20.109375" style="31" customWidth="1"/>
    <col min="6660" max="6661" width="17.5546875" style="31" bestFit="1" customWidth="1"/>
    <col min="6662" max="6662" width="16.44140625" style="31" bestFit="1" customWidth="1"/>
    <col min="6663" max="6663" width="15.5546875" style="31" bestFit="1" customWidth="1"/>
    <col min="6664" max="6664" width="11.8867187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9" style="31" customWidth="1"/>
    <col min="6914" max="6914" width="57.5546875" style="31" customWidth="1"/>
    <col min="6915" max="6915" width="20.109375" style="31" customWidth="1"/>
    <col min="6916" max="6917" width="17.5546875" style="31" bestFit="1" customWidth="1"/>
    <col min="6918" max="6918" width="16.44140625" style="31" bestFit="1" customWidth="1"/>
    <col min="6919" max="6919" width="15.5546875" style="31" bestFit="1" customWidth="1"/>
    <col min="6920" max="6920" width="11.8867187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9" style="31" customWidth="1"/>
    <col min="7170" max="7170" width="57.5546875" style="31" customWidth="1"/>
    <col min="7171" max="7171" width="20.109375" style="31" customWidth="1"/>
    <col min="7172" max="7173" width="17.5546875" style="31" bestFit="1" customWidth="1"/>
    <col min="7174" max="7174" width="16.44140625" style="31" bestFit="1" customWidth="1"/>
    <col min="7175" max="7175" width="15.5546875" style="31" bestFit="1" customWidth="1"/>
    <col min="7176" max="7176" width="11.8867187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9" style="31" customWidth="1"/>
    <col min="7426" max="7426" width="57.5546875" style="31" customWidth="1"/>
    <col min="7427" max="7427" width="20.109375" style="31" customWidth="1"/>
    <col min="7428" max="7429" width="17.5546875" style="31" bestFit="1" customWidth="1"/>
    <col min="7430" max="7430" width="16.44140625" style="31" bestFit="1" customWidth="1"/>
    <col min="7431" max="7431" width="15.5546875" style="31" bestFit="1" customWidth="1"/>
    <col min="7432" max="7432" width="11.8867187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9" style="31" customWidth="1"/>
    <col min="7682" max="7682" width="57.5546875" style="31" customWidth="1"/>
    <col min="7683" max="7683" width="20.109375" style="31" customWidth="1"/>
    <col min="7684" max="7685" width="17.5546875" style="31" bestFit="1" customWidth="1"/>
    <col min="7686" max="7686" width="16.44140625" style="31" bestFit="1" customWidth="1"/>
    <col min="7687" max="7687" width="15.5546875" style="31" bestFit="1" customWidth="1"/>
    <col min="7688" max="7688" width="11.8867187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9" style="31" customWidth="1"/>
    <col min="7938" max="7938" width="57.5546875" style="31" customWidth="1"/>
    <col min="7939" max="7939" width="20.109375" style="31" customWidth="1"/>
    <col min="7940" max="7941" width="17.5546875" style="31" bestFit="1" customWidth="1"/>
    <col min="7942" max="7942" width="16.44140625" style="31" bestFit="1" customWidth="1"/>
    <col min="7943" max="7943" width="15.5546875" style="31" bestFit="1" customWidth="1"/>
    <col min="7944" max="7944" width="11.8867187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9" style="31" customWidth="1"/>
    <col min="8194" max="8194" width="57.5546875" style="31" customWidth="1"/>
    <col min="8195" max="8195" width="20.109375" style="31" customWidth="1"/>
    <col min="8196" max="8197" width="17.5546875" style="31" bestFit="1" customWidth="1"/>
    <col min="8198" max="8198" width="16.44140625" style="31" bestFit="1" customWidth="1"/>
    <col min="8199" max="8199" width="15.5546875" style="31" bestFit="1" customWidth="1"/>
    <col min="8200" max="8200" width="11.8867187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9" style="31" customWidth="1"/>
    <col min="8450" max="8450" width="57.5546875" style="31" customWidth="1"/>
    <col min="8451" max="8451" width="20.109375" style="31" customWidth="1"/>
    <col min="8452" max="8453" width="17.5546875" style="31" bestFit="1" customWidth="1"/>
    <col min="8454" max="8454" width="16.44140625" style="31" bestFit="1" customWidth="1"/>
    <col min="8455" max="8455" width="15.5546875" style="31" bestFit="1" customWidth="1"/>
    <col min="8456" max="8456" width="11.8867187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9" style="31" customWidth="1"/>
    <col min="8706" max="8706" width="57.5546875" style="31" customWidth="1"/>
    <col min="8707" max="8707" width="20.109375" style="31" customWidth="1"/>
    <col min="8708" max="8709" width="17.5546875" style="31" bestFit="1" customWidth="1"/>
    <col min="8710" max="8710" width="16.44140625" style="31" bestFit="1" customWidth="1"/>
    <col min="8711" max="8711" width="15.5546875" style="31" bestFit="1" customWidth="1"/>
    <col min="8712" max="8712" width="11.8867187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9" style="31" customWidth="1"/>
    <col min="8962" max="8962" width="57.5546875" style="31" customWidth="1"/>
    <col min="8963" max="8963" width="20.109375" style="31" customWidth="1"/>
    <col min="8964" max="8965" width="17.5546875" style="31" bestFit="1" customWidth="1"/>
    <col min="8966" max="8966" width="16.44140625" style="31" bestFit="1" customWidth="1"/>
    <col min="8967" max="8967" width="15.5546875" style="31" bestFit="1" customWidth="1"/>
    <col min="8968" max="8968" width="11.8867187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9" style="31" customWidth="1"/>
    <col min="9218" max="9218" width="57.5546875" style="31" customWidth="1"/>
    <col min="9219" max="9219" width="20.109375" style="31" customWidth="1"/>
    <col min="9220" max="9221" width="17.5546875" style="31" bestFit="1" customWidth="1"/>
    <col min="9222" max="9222" width="16.44140625" style="31" bestFit="1" customWidth="1"/>
    <col min="9223" max="9223" width="15.5546875" style="31" bestFit="1" customWidth="1"/>
    <col min="9224" max="9224" width="11.8867187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9" style="31" customWidth="1"/>
    <col min="9474" max="9474" width="57.5546875" style="31" customWidth="1"/>
    <col min="9475" max="9475" width="20.109375" style="31" customWidth="1"/>
    <col min="9476" max="9477" width="17.5546875" style="31" bestFit="1" customWidth="1"/>
    <col min="9478" max="9478" width="16.44140625" style="31" bestFit="1" customWidth="1"/>
    <col min="9479" max="9479" width="15.5546875" style="31" bestFit="1" customWidth="1"/>
    <col min="9480" max="9480" width="11.8867187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9" style="31" customWidth="1"/>
    <col min="9730" max="9730" width="57.5546875" style="31" customWidth="1"/>
    <col min="9731" max="9731" width="20.109375" style="31" customWidth="1"/>
    <col min="9732" max="9733" width="17.5546875" style="31" bestFit="1" customWidth="1"/>
    <col min="9734" max="9734" width="16.44140625" style="31" bestFit="1" customWidth="1"/>
    <col min="9735" max="9735" width="15.5546875" style="31" bestFit="1" customWidth="1"/>
    <col min="9736" max="9736" width="11.8867187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9" style="31" customWidth="1"/>
    <col min="9986" max="9986" width="57.5546875" style="31" customWidth="1"/>
    <col min="9987" max="9987" width="20.109375" style="31" customWidth="1"/>
    <col min="9988" max="9989" width="17.5546875" style="31" bestFit="1" customWidth="1"/>
    <col min="9990" max="9990" width="16.44140625" style="31" bestFit="1" customWidth="1"/>
    <col min="9991" max="9991" width="15.5546875" style="31" bestFit="1" customWidth="1"/>
    <col min="9992" max="9992" width="11.8867187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9" style="31" customWidth="1"/>
    <col min="10242" max="10242" width="57.5546875" style="31" customWidth="1"/>
    <col min="10243" max="10243" width="20.109375" style="31" customWidth="1"/>
    <col min="10244" max="10245" width="17.5546875" style="31" bestFit="1" customWidth="1"/>
    <col min="10246" max="10246" width="16.44140625" style="31" bestFit="1" customWidth="1"/>
    <col min="10247" max="10247" width="15.5546875" style="31" bestFit="1" customWidth="1"/>
    <col min="10248" max="10248" width="11.8867187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9" style="31" customWidth="1"/>
    <col min="10498" max="10498" width="57.5546875" style="31" customWidth="1"/>
    <col min="10499" max="10499" width="20.109375" style="31" customWidth="1"/>
    <col min="10500" max="10501" width="17.5546875" style="31" bestFit="1" customWidth="1"/>
    <col min="10502" max="10502" width="16.44140625" style="31" bestFit="1" customWidth="1"/>
    <col min="10503" max="10503" width="15.5546875" style="31" bestFit="1" customWidth="1"/>
    <col min="10504" max="10504" width="11.8867187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9" style="31" customWidth="1"/>
    <col min="10754" max="10754" width="57.5546875" style="31" customWidth="1"/>
    <col min="10755" max="10755" width="20.109375" style="31" customWidth="1"/>
    <col min="10756" max="10757" width="17.5546875" style="31" bestFit="1" customWidth="1"/>
    <col min="10758" max="10758" width="16.44140625" style="31" bestFit="1" customWidth="1"/>
    <col min="10759" max="10759" width="15.5546875" style="31" bestFit="1" customWidth="1"/>
    <col min="10760" max="10760" width="11.8867187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9" style="31" customWidth="1"/>
    <col min="11010" max="11010" width="57.5546875" style="31" customWidth="1"/>
    <col min="11011" max="11011" width="20.109375" style="31" customWidth="1"/>
    <col min="11012" max="11013" width="17.5546875" style="31" bestFit="1" customWidth="1"/>
    <col min="11014" max="11014" width="16.44140625" style="31" bestFit="1" customWidth="1"/>
    <col min="11015" max="11015" width="15.5546875" style="31" bestFit="1" customWidth="1"/>
    <col min="11016" max="11016" width="11.8867187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9" style="31" customWidth="1"/>
    <col min="11266" max="11266" width="57.5546875" style="31" customWidth="1"/>
    <col min="11267" max="11267" width="20.109375" style="31" customWidth="1"/>
    <col min="11268" max="11269" width="17.5546875" style="31" bestFit="1" customWidth="1"/>
    <col min="11270" max="11270" width="16.44140625" style="31" bestFit="1" customWidth="1"/>
    <col min="11271" max="11271" width="15.5546875" style="31" bestFit="1" customWidth="1"/>
    <col min="11272" max="11272" width="11.8867187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9" style="31" customWidth="1"/>
    <col min="11522" max="11522" width="57.5546875" style="31" customWidth="1"/>
    <col min="11523" max="11523" width="20.109375" style="31" customWidth="1"/>
    <col min="11524" max="11525" width="17.5546875" style="31" bestFit="1" customWidth="1"/>
    <col min="11526" max="11526" width="16.44140625" style="31" bestFit="1" customWidth="1"/>
    <col min="11527" max="11527" width="15.5546875" style="31" bestFit="1" customWidth="1"/>
    <col min="11528" max="11528" width="11.8867187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9" style="31" customWidth="1"/>
    <col min="11778" max="11778" width="57.5546875" style="31" customWidth="1"/>
    <col min="11779" max="11779" width="20.109375" style="31" customWidth="1"/>
    <col min="11780" max="11781" width="17.5546875" style="31" bestFit="1" customWidth="1"/>
    <col min="11782" max="11782" width="16.44140625" style="31" bestFit="1" customWidth="1"/>
    <col min="11783" max="11783" width="15.5546875" style="31" bestFit="1" customWidth="1"/>
    <col min="11784" max="11784" width="11.8867187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9" style="31" customWidth="1"/>
    <col min="12034" max="12034" width="57.5546875" style="31" customWidth="1"/>
    <col min="12035" max="12035" width="20.109375" style="31" customWidth="1"/>
    <col min="12036" max="12037" width="17.5546875" style="31" bestFit="1" customWidth="1"/>
    <col min="12038" max="12038" width="16.44140625" style="31" bestFit="1" customWidth="1"/>
    <col min="12039" max="12039" width="15.5546875" style="31" bestFit="1" customWidth="1"/>
    <col min="12040" max="12040" width="11.8867187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9" style="31" customWidth="1"/>
    <col min="12290" max="12290" width="57.5546875" style="31" customWidth="1"/>
    <col min="12291" max="12291" width="20.109375" style="31" customWidth="1"/>
    <col min="12292" max="12293" width="17.5546875" style="31" bestFit="1" customWidth="1"/>
    <col min="12294" max="12294" width="16.44140625" style="31" bestFit="1" customWidth="1"/>
    <col min="12295" max="12295" width="15.5546875" style="31" bestFit="1" customWidth="1"/>
    <col min="12296" max="12296" width="11.8867187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9" style="31" customWidth="1"/>
    <col min="12546" max="12546" width="57.5546875" style="31" customWidth="1"/>
    <col min="12547" max="12547" width="20.109375" style="31" customWidth="1"/>
    <col min="12548" max="12549" width="17.5546875" style="31" bestFit="1" customWidth="1"/>
    <col min="12550" max="12550" width="16.44140625" style="31" bestFit="1" customWidth="1"/>
    <col min="12551" max="12551" width="15.5546875" style="31" bestFit="1" customWidth="1"/>
    <col min="12552" max="12552" width="11.8867187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9" style="31" customWidth="1"/>
    <col min="12802" max="12802" width="57.5546875" style="31" customWidth="1"/>
    <col min="12803" max="12803" width="20.109375" style="31" customWidth="1"/>
    <col min="12804" max="12805" width="17.5546875" style="31" bestFit="1" customWidth="1"/>
    <col min="12806" max="12806" width="16.44140625" style="31" bestFit="1" customWidth="1"/>
    <col min="12807" max="12807" width="15.5546875" style="31" bestFit="1" customWidth="1"/>
    <col min="12808" max="12808" width="11.8867187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9" style="31" customWidth="1"/>
    <col min="13058" max="13058" width="57.5546875" style="31" customWidth="1"/>
    <col min="13059" max="13059" width="20.109375" style="31" customWidth="1"/>
    <col min="13060" max="13061" width="17.5546875" style="31" bestFit="1" customWidth="1"/>
    <col min="13062" max="13062" width="16.44140625" style="31" bestFit="1" customWidth="1"/>
    <col min="13063" max="13063" width="15.5546875" style="31" bestFit="1" customWidth="1"/>
    <col min="13064" max="13064" width="11.8867187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9" style="31" customWidth="1"/>
    <col min="13314" max="13314" width="57.5546875" style="31" customWidth="1"/>
    <col min="13315" max="13315" width="20.109375" style="31" customWidth="1"/>
    <col min="13316" max="13317" width="17.5546875" style="31" bestFit="1" customWidth="1"/>
    <col min="13318" max="13318" width="16.44140625" style="31" bestFit="1" customWidth="1"/>
    <col min="13319" max="13319" width="15.5546875" style="31" bestFit="1" customWidth="1"/>
    <col min="13320" max="13320" width="11.8867187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9" style="31" customWidth="1"/>
    <col min="13570" max="13570" width="57.5546875" style="31" customWidth="1"/>
    <col min="13571" max="13571" width="20.109375" style="31" customWidth="1"/>
    <col min="13572" max="13573" width="17.5546875" style="31" bestFit="1" customWidth="1"/>
    <col min="13574" max="13574" width="16.44140625" style="31" bestFit="1" customWidth="1"/>
    <col min="13575" max="13575" width="15.5546875" style="31" bestFit="1" customWidth="1"/>
    <col min="13576" max="13576" width="11.8867187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9" style="31" customWidth="1"/>
    <col min="13826" max="13826" width="57.5546875" style="31" customWidth="1"/>
    <col min="13827" max="13827" width="20.109375" style="31" customWidth="1"/>
    <col min="13828" max="13829" width="17.5546875" style="31" bestFit="1" customWidth="1"/>
    <col min="13830" max="13830" width="16.44140625" style="31" bestFit="1" customWidth="1"/>
    <col min="13831" max="13831" width="15.5546875" style="31" bestFit="1" customWidth="1"/>
    <col min="13832" max="13832" width="11.8867187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9" style="31" customWidth="1"/>
    <col min="14082" max="14082" width="57.5546875" style="31" customWidth="1"/>
    <col min="14083" max="14083" width="20.109375" style="31" customWidth="1"/>
    <col min="14084" max="14085" width="17.5546875" style="31" bestFit="1" customWidth="1"/>
    <col min="14086" max="14086" width="16.44140625" style="31" bestFit="1" customWidth="1"/>
    <col min="14087" max="14087" width="15.5546875" style="31" bestFit="1" customWidth="1"/>
    <col min="14088" max="14088" width="11.8867187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9" style="31" customWidth="1"/>
    <col min="14338" max="14338" width="57.5546875" style="31" customWidth="1"/>
    <col min="14339" max="14339" width="20.109375" style="31" customWidth="1"/>
    <col min="14340" max="14341" width="17.5546875" style="31" bestFit="1" customWidth="1"/>
    <col min="14342" max="14342" width="16.44140625" style="31" bestFit="1" customWidth="1"/>
    <col min="14343" max="14343" width="15.5546875" style="31" bestFit="1" customWidth="1"/>
    <col min="14344" max="14344" width="11.8867187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9" style="31" customWidth="1"/>
    <col min="14594" max="14594" width="57.5546875" style="31" customWidth="1"/>
    <col min="14595" max="14595" width="20.109375" style="31" customWidth="1"/>
    <col min="14596" max="14597" width="17.5546875" style="31" bestFit="1" customWidth="1"/>
    <col min="14598" max="14598" width="16.44140625" style="31" bestFit="1" customWidth="1"/>
    <col min="14599" max="14599" width="15.5546875" style="31" bestFit="1" customWidth="1"/>
    <col min="14600" max="14600" width="11.8867187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9" style="31" customWidth="1"/>
    <col min="14850" max="14850" width="57.5546875" style="31" customWidth="1"/>
    <col min="14851" max="14851" width="20.109375" style="31" customWidth="1"/>
    <col min="14852" max="14853" width="17.5546875" style="31" bestFit="1" customWidth="1"/>
    <col min="14854" max="14854" width="16.44140625" style="31" bestFit="1" customWidth="1"/>
    <col min="14855" max="14855" width="15.5546875" style="31" bestFit="1" customWidth="1"/>
    <col min="14856" max="14856" width="11.8867187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9" style="31" customWidth="1"/>
    <col min="15106" max="15106" width="57.5546875" style="31" customWidth="1"/>
    <col min="15107" max="15107" width="20.109375" style="31" customWidth="1"/>
    <col min="15108" max="15109" width="17.5546875" style="31" bestFit="1" customWidth="1"/>
    <col min="15110" max="15110" width="16.44140625" style="31" bestFit="1" customWidth="1"/>
    <col min="15111" max="15111" width="15.5546875" style="31" bestFit="1" customWidth="1"/>
    <col min="15112" max="15112" width="11.8867187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9" style="31" customWidth="1"/>
    <col min="15362" max="15362" width="57.5546875" style="31" customWidth="1"/>
    <col min="15363" max="15363" width="20.109375" style="31" customWidth="1"/>
    <col min="15364" max="15365" width="17.5546875" style="31" bestFit="1" customWidth="1"/>
    <col min="15366" max="15366" width="16.44140625" style="31" bestFit="1" customWidth="1"/>
    <col min="15367" max="15367" width="15.5546875" style="31" bestFit="1" customWidth="1"/>
    <col min="15368" max="15368" width="11.8867187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9" style="31" customWidth="1"/>
    <col min="15618" max="15618" width="57.5546875" style="31" customWidth="1"/>
    <col min="15619" max="15619" width="20.109375" style="31" customWidth="1"/>
    <col min="15620" max="15621" width="17.5546875" style="31" bestFit="1" customWidth="1"/>
    <col min="15622" max="15622" width="16.44140625" style="31" bestFit="1" customWidth="1"/>
    <col min="15623" max="15623" width="15.5546875" style="31" bestFit="1" customWidth="1"/>
    <col min="15624" max="15624" width="11.8867187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9" style="31" customWidth="1"/>
    <col min="15874" max="15874" width="57.5546875" style="31" customWidth="1"/>
    <col min="15875" max="15875" width="20.109375" style="31" customWidth="1"/>
    <col min="15876" max="15877" width="17.5546875" style="31" bestFit="1" customWidth="1"/>
    <col min="15878" max="15878" width="16.44140625" style="31" bestFit="1" customWidth="1"/>
    <col min="15879" max="15879" width="15.5546875" style="31" bestFit="1" customWidth="1"/>
    <col min="15880" max="15880" width="11.8867187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9" style="31" customWidth="1"/>
    <col min="16130" max="16130" width="57.5546875" style="31" customWidth="1"/>
    <col min="16131" max="16131" width="20.109375" style="31" customWidth="1"/>
    <col min="16132" max="16133" width="17.5546875" style="31" bestFit="1" customWidth="1"/>
    <col min="16134" max="16134" width="16.44140625" style="31" bestFit="1" customWidth="1"/>
    <col min="16135" max="16135" width="15.5546875" style="31" bestFit="1" customWidth="1"/>
    <col min="16136" max="16136" width="11.8867187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5.6" hidden="1" x14ac:dyDescent="0.25">
      <c r="A1" s="200" t="s">
        <v>0</v>
      </c>
      <c r="B1" s="200"/>
      <c r="C1" s="200"/>
      <c r="D1" s="200"/>
      <c r="E1" s="200"/>
      <c r="F1" s="200"/>
      <c r="G1" s="200"/>
      <c r="H1" s="200"/>
      <c r="I1" s="37"/>
      <c r="J1" s="37"/>
      <c r="K1" s="37"/>
      <c r="L1" s="38"/>
      <c r="M1" s="38"/>
      <c r="N1" s="38"/>
      <c r="O1" s="38"/>
    </row>
    <row r="2" spans="1:15" ht="17.399999999999999" hidden="1" x14ac:dyDescent="0.25">
      <c r="A2" s="41"/>
      <c r="B2" s="41"/>
      <c r="C2" s="41"/>
      <c r="D2" s="41"/>
      <c r="E2" s="41"/>
      <c r="F2" s="41"/>
      <c r="G2" s="41"/>
      <c r="H2" s="74"/>
      <c r="I2" s="42"/>
      <c r="J2" s="42"/>
      <c r="K2" s="42"/>
      <c r="L2" s="38"/>
      <c r="M2" s="38"/>
      <c r="N2" s="38"/>
      <c r="O2" s="38"/>
    </row>
    <row r="3" spans="1:15" ht="15.75" hidden="1" customHeight="1" x14ac:dyDescent="0.25">
      <c r="A3" s="200" t="s">
        <v>23</v>
      </c>
      <c r="B3" s="200"/>
      <c r="C3" s="200"/>
      <c r="D3" s="200"/>
      <c r="E3" s="200"/>
      <c r="F3" s="200"/>
      <c r="G3" s="200"/>
      <c r="H3" s="200"/>
      <c r="I3" s="37"/>
      <c r="J3" s="37"/>
      <c r="K3" s="37"/>
      <c r="L3" s="38"/>
      <c r="M3" s="38"/>
      <c r="N3" s="38"/>
      <c r="O3" s="38"/>
    </row>
    <row r="4" spans="1:15" ht="17.399999999999999" hidden="1" x14ac:dyDescent="0.25">
      <c r="A4" s="41"/>
      <c r="B4" s="41"/>
      <c r="C4" s="41"/>
      <c r="D4" s="41"/>
      <c r="E4" s="41"/>
      <c r="F4" s="41"/>
      <c r="G4" s="41"/>
      <c r="H4" s="74"/>
      <c r="I4" s="42"/>
      <c r="J4" s="42"/>
      <c r="K4" s="42"/>
      <c r="L4" s="38"/>
      <c r="M4" s="38"/>
      <c r="N4" s="38"/>
      <c r="O4" s="38"/>
    </row>
    <row r="5" spans="1:15" ht="15.75" hidden="1" customHeight="1" x14ac:dyDescent="0.25">
      <c r="A5" s="200" t="s">
        <v>24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7.399999999999999" hidden="1" x14ac:dyDescent="0.25">
      <c r="A6" s="41"/>
      <c r="B6" s="41"/>
      <c r="C6" s="41"/>
      <c r="D6" s="41"/>
      <c r="E6" s="41"/>
      <c r="F6" s="41"/>
      <c r="G6" s="41"/>
      <c r="H6" s="74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3">
      <c r="A7" s="199" t="s">
        <v>3</v>
      </c>
      <c r="B7" s="199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5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5">
      <c r="A9" s="96"/>
      <c r="B9" s="97" t="s">
        <v>80</v>
      </c>
      <c r="C9" s="89">
        <f>+C10+C113</f>
        <v>1107000.8899999999</v>
      </c>
      <c r="D9" s="89">
        <f>+D10+D113</f>
        <v>1844222</v>
      </c>
      <c r="E9" s="89">
        <f>+E10+E113</f>
        <v>1844222</v>
      </c>
      <c r="F9" s="89">
        <f>+F10+F113</f>
        <v>1299306.47</v>
      </c>
      <c r="G9" s="89">
        <f t="shared" ref="G9:G72" si="0">+F9/C9*100</f>
        <v>117.37176381131908</v>
      </c>
      <c r="H9" s="89">
        <f>+F9/D9*100</f>
        <v>70.452823467022952</v>
      </c>
      <c r="I9" s="38"/>
      <c r="J9" s="38"/>
      <c r="K9" s="38"/>
      <c r="L9" s="38"/>
      <c r="M9" s="40"/>
      <c r="N9" s="40"/>
      <c r="O9" s="40"/>
    </row>
    <row r="10" spans="1:15" ht="20.25" customHeight="1" x14ac:dyDescent="0.25">
      <c r="A10" s="90" t="s">
        <v>81</v>
      </c>
      <c r="B10" s="91" t="s">
        <v>82</v>
      </c>
      <c r="C10" s="92">
        <f>+C11++C23+C56+C65+C73+C90+C98</f>
        <v>869334.24999999988</v>
      </c>
      <c r="D10" s="93">
        <f>+D11++D23+D56+D65+D73+D90+D98</f>
        <v>1801308</v>
      </c>
      <c r="E10" s="93">
        <f>+E11++E23+E56+E65+E73+E90+E98</f>
        <v>1801308</v>
      </c>
      <c r="F10" s="92">
        <f>+F11++F23+F56+F65+F73+F90+F98</f>
        <v>869531.21</v>
      </c>
      <c r="G10" s="92">
        <f>+F10/C10*100</f>
        <v>100.02265641782779</v>
      </c>
      <c r="H10" s="92">
        <f>+F10/D10*100</f>
        <v>48.27221163732132</v>
      </c>
      <c r="I10" s="55"/>
      <c r="J10" s="55"/>
      <c r="K10" s="55"/>
      <c r="L10" s="55"/>
      <c r="M10" s="55"/>
      <c r="N10" s="55"/>
      <c r="O10" s="55"/>
    </row>
    <row r="11" spans="1:15" x14ac:dyDescent="0.25">
      <c r="A11" s="78" t="s">
        <v>83</v>
      </c>
      <c r="B11" s="79" t="s">
        <v>84</v>
      </c>
      <c r="C11" s="75">
        <f>+C12+C17+C19</f>
        <v>775992.69</v>
      </c>
      <c r="D11" s="44">
        <v>1601112</v>
      </c>
      <c r="E11" s="44">
        <v>1601112</v>
      </c>
      <c r="F11" s="75">
        <f>+F12+F17+F19</f>
        <v>785806.24</v>
      </c>
      <c r="G11" s="75">
        <f t="shared" si="0"/>
        <v>101.2646446450417</v>
      </c>
      <c r="H11" s="75">
        <f>+F11/D11*100</f>
        <v>49.078780247727828</v>
      </c>
      <c r="I11" s="46"/>
      <c r="J11" s="46"/>
      <c r="K11" s="46"/>
      <c r="L11" s="46"/>
      <c r="M11" s="46"/>
      <c r="N11" s="46"/>
      <c r="O11" s="46"/>
    </row>
    <row r="12" spans="1:15" x14ac:dyDescent="0.25">
      <c r="A12" s="76" t="s">
        <v>85</v>
      </c>
      <c r="B12" s="77" t="s">
        <v>86</v>
      </c>
      <c r="C12" s="75">
        <f>SUM(C13:C16)</f>
        <v>640228.68999999994</v>
      </c>
      <c r="D12" s="73"/>
      <c r="E12" s="73"/>
      <c r="F12" s="75">
        <f>SUM(F13:F16)</f>
        <v>651310.30000000005</v>
      </c>
      <c r="G12" s="75">
        <f t="shared" si="0"/>
        <v>101.73088306929827</v>
      </c>
      <c r="H12" s="75"/>
      <c r="I12" s="46"/>
      <c r="J12" s="46"/>
      <c r="K12" s="46"/>
      <c r="L12" s="46"/>
      <c r="M12" s="46"/>
      <c r="N12" s="46"/>
      <c r="O12" s="46"/>
    </row>
    <row r="13" spans="1:15" x14ac:dyDescent="0.25">
      <c r="A13" s="52" t="s">
        <v>87</v>
      </c>
      <c r="B13" s="47" t="s">
        <v>88</v>
      </c>
      <c r="C13" s="43">
        <v>640228.68999999994</v>
      </c>
      <c r="D13" s="72"/>
      <c r="E13" s="72"/>
      <c r="F13" s="43">
        <v>651310.30000000005</v>
      </c>
      <c r="G13" s="43">
        <f t="shared" si="0"/>
        <v>101.73088306929827</v>
      </c>
      <c r="H13" s="75"/>
      <c r="I13" s="45"/>
      <c r="J13" s="45"/>
      <c r="K13" s="45"/>
      <c r="L13" s="45"/>
      <c r="M13" s="46"/>
      <c r="N13" s="46"/>
      <c r="O13" s="46"/>
    </row>
    <row r="14" spans="1:15" x14ac:dyDescent="0.25">
      <c r="A14" s="52" t="s">
        <v>373</v>
      </c>
      <c r="B14" s="47" t="s">
        <v>374</v>
      </c>
      <c r="C14" s="43"/>
      <c r="D14" s="72"/>
      <c r="E14" s="72"/>
      <c r="F14" s="43"/>
      <c r="G14" s="43" t="e">
        <f t="shared" si="0"/>
        <v>#DIV/0!</v>
      </c>
      <c r="H14" s="75"/>
      <c r="I14" s="45"/>
      <c r="J14" s="45"/>
      <c r="K14" s="45"/>
      <c r="L14" s="45"/>
      <c r="M14" s="46"/>
      <c r="N14" s="46"/>
      <c r="O14" s="46"/>
    </row>
    <row r="15" spans="1:15" x14ac:dyDescent="0.25">
      <c r="A15" s="52" t="s">
        <v>89</v>
      </c>
      <c r="B15" s="47" t="s">
        <v>90</v>
      </c>
      <c r="C15" s="43"/>
      <c r="D15" s="72"/>
      <c r="E15" s="72"/>
      <c r="F15" s="43"/>
      <c r="G15" s="43" t="e">
        <f t="shared" si="0"/>
        <v>#DIV/0!</v>
      </c>
      <c r="H15" s="75"/>
      <c r="I15" s="45"/>
      <c r="J15" s="45"/>
      <c r="K15" s="45"/>
      <c r="L15" s="45"/>
      <c r="M15" s="46"/>
      <c r="N15" s="46"/>
      <c r="O15" s="46"/>
    </row>
    <row r="16" spans="1:15" x14ac:dyDescent="0.25">
      <c r="A16" s="52" t="s">
        <v>375</v>
      </c>
      <c r="B16" s="47" t="s">
        <v>376</v>
      </c>
      <c r="C16" s="43"/>
      <c r="D16" s="72"/>
      <c r="E16" s="72"/>
      <c r="F16" s="43"/>
      <c r="G16" s="43" t="e">
        <f t="shared" si="0"/>
        <v>#DIV/0!</v>
      </c>
      <c r="H16" s="75"/>
      <c r="I16" s="45"/>
      <c r="J16" s="45"/>
      <c r="K16" s="45"/>
      <c r="L16" s="45"/>
      <c r="M16" s="46"/>
      <c r="N16" s="46"/>
      <c r="O16" s="46"/>
    </row>
    <row r="17" spans="1:15" x14ac:dyDescent="0.25">
      <c r="A17" s="76" t="s">
        <v>91</v>
      </c>
      <c r="B17" s="77" t="s">
        <v>92</v>
      </c>
      <c r="C17" s="75">
        <f>+C18</f>
        <v>33793.480000000003</v>
      </c>
      <c r="D17" s="73"/>
      <c r="E17" s="73"/>
      <c r="F17" s="75">
        <f>+F18</f>
        <v>29192.61</v>
      </c>
      <c r="G17" s="75">
        <f t="shared" si="0"/>
        <v>86.385332318541913</v>
      </c>
      <c r="H17" s="75"/>
      <c r="I17" s="46"/>
      <c r="J17" s="46"/>
      <c r="K17" s="46"/>
      <c r="L17" s="46"/>
      <c r="M17" s="46"/>
      <c r="N17" s="46"/>
      <c r="O17" s="46"/>
    </row>
    <row r="18" spans="1:15" x14ac:dyDescent="0.25">
      <c r="A18" s="52" t="s">
        <v>93</v>
      </c>
      <c r="B18" s="47" t="s">
        <v>92</v>
      </c>
      <c r="C18" s="43">
        <v>33793.480000000003</v>
      </c>
      <c r="D18" s="72"/>
      <c r="E18" s="72"/>
      <c r="F18" s="43">
        <v>29192.61</v>
      </c>
      <c r="G18" s="43">
        <f t="shared" si="0"/>
        <v>86.385332318541913</v>
      </c>
      <c r="H18" s="75"/>
      <c r="I18" s="45"/>
      <c r="J18" s="45"/>
      <c r="K18" s="45"/>
      <c r="L18" s="45"/>
      <c r="M18" s="46"/>
      <c r="N18" s="46"/>
      <c r="O18" s="46"/>
    </row>
    <row r="19" spans="1:15" x14ac:dyDescent="0.25">
      <c r="A19" s="76" t="s">
        <v>94</v>
      </c>
      <c r="B19" s="77" t="s">
        <v>95</v>
      </c>
      <c r="C19" s="75">
        <f>SUM(C20:C22)</f>
        <v>101970.52</v>
      </c>
      <c r="D19" s="73"/>
      <c r="E19" s="73"/>
      <c r="F19" s="75">
        <f>SUM(F20:F22)</f>
        <v>105303.33</v>
      </c>
      <c r="G19" s="75">
        <f t="shared" si="0"/>
        <v>103.26840541756579</v>
      </c>
      <c r="H19" s="75"/>
      <c r="I19" s="46"/>
      <c r="J19" s="46"/>
      <c r="K19" s="46"/>
      <c r="L19" s="46"/>
      <c r="M19" s="46"/>
      <c r="N19" s="46"/>
      <c r="O19" s="46"/>
    </row>
    <row r="20" spans="1:15" x14ac:dyDescent="0.25">
      <c r="A20" s="52" t="s">
        <v>377</v>
      </c>
      <c r="B20" s="47" t="s">
        <v>378</v>
      </c>
      <c r="C20" s="43"/>
      <c r="D20" s="72"/>
      <c r="E20" s="72"/>
      <c r="F20" s="43"/>
      <c r="G20" s="43" t="e">
        <f t="shared" si="0"/>
        <v>#DIV/0!</v>
      </c>
      <c r="H20" s="75"/>
      <c r="I20" s="45"/>
      <c r="J20" s="45"/>
      <c r="K20" s="45"/>
      <c r="L20" s="45"/>
      <c r="M20" s="46"/>
      <c r="N20" s="46"/>
      <c r="O20" s="46"/>
    </row>
    <row r="21" spans="1:15" x14ac:dyDescent="0.25">
      <c r="A21" s="52" t="s">
        <v>96</v>
      </c>
      <c r="B21" s="47" t="s">
        <v>97</v>
      </c>
      <c r="C21" s="43">
        <v>101970.52</v>
      </c>
      <c r="D21" s="72"/>
      <c r="E21" s="72"/>
      <c r="F21" s="43">
        <v>105303.33</v>
      </c>
      <c r="G21" s="43">
        <f t="shared" si="0"/>
        <v>103.26840541756579</v>
      </c>
      <c r="H21" s="75"/>
      <c r="I21" s="45"/>
      <c r="J21" s="45"/>
      <c r="K21" s="45"/>
      <c r="L21" s="45"/>
      <c r="M21" s="46"/>
      <c r="N21" s="46"/>
      <c r="O21" s="46"/>
    </row>
    <row r="22" spans="1:15" x14ac:dyDescent="0.25">
      <c r="A22" s="52" t="s">
        <v>379</v>
      </c>
      <c r="B22" s="47" t="s">
        <v>380</v>
      </c>
      <c r="C22" s="43"/>
      <c r="D22" s="72"/>
      <c r="E22" s="72"/>
      <c r="F22" s="43"/>
      <c r="G22" s="43" t="e">
        <f t="shared" si="0"/>
        <v>#DIV/0!</v>
      </c>
      <c r="H22" s="75"/>
      <c r="I22" s="45"/>
      <c r="J22" s="45"/>
      <c r="K22" s="45"/>
      <c r="L22" s="45"/>
      <c r="M22" s="46"/>
      <c r="N22" s="46"/>
      <c r="O22" s="46"/>
    </row>
    <row r="23" spans="1:15" x14ac:dyDescent="0.25">
      <c r="A23" s="78" t="s">
        <v>98</v>
      </c>
      <c r="B23" s="79" t="s">
        <v>99</v>
      </c>
      <c r="C23" s="75">
        <f>+C24+C29+C36+C46+C48</f>
        <v>91758.069999999992</v>
      </c>
      <c r="D23" s="44">
        <v>197096</v>
      </c>
      <c r="E23" s="44">
        <v>197096</v>
      </c>
      <c r="F23" s="75">
        <f>+F24+F29+F36+F46+F48</f>
        <v>82624.89</v>
      </c>
      <c r="G23" s="75">
        <f t="shared" si="0"/>
        <v>90.046455859413783</v>
      </c>
      <c r="H23" s="75">
        <f>+F23/D23*100</f>
        <v>41.921139952104561</v>
      </c>
      <c r="I23" s="46"/>
      <c r="J23" s="46"/>
      <c r="K23" s="46"/>
      <c r="L23" s="46"/>
      <c r="M23" s="46"/>
      <c r="N23" s="46"/>
      <c r="O23" s="46"/>
    </row>
    <row r="24" spans="1:15" x14ac:dyDescent="0.25">
      <c r="A24" s="76" t="s">
        <v>100</v>
      </c>
      <c r="B24" s="77" t="s">
        <v>101</v>
      </c>
      <c r="C24" s="75">
        <f>SUM(C25:C28)</f>
        <v>19503.79</v>
      </c>
      <c r="D24" s="73"/>
      <c r="E24" s="73"/>
      <c r="F24" s="75">
        <f>SUM(F25:F28)</f>
        <v>18272.879999999997</v>
      </c>
      <c r="G24" s="75">
        <f t="shared" si="0"/>
        <v>93.688867650851435</v>
      </c>
      <c r="H24" s="75"/>
      <c r="I24" s="46"/>
      <c r="J24" s="46"/>
      <c r="K24" s="46"/>
      <c r="L24" s="46"/>
      <c r="M24" s="46"/>
      <c r="N24" s="46"/>
      <c r="O24" s="46"/>
    </row>
    <row r="25" spans="1:15" x14ac:dyDescent="0.25">
      <c r="A25" s="52" t="s">
        <v>102</v>
      </c>
      <c r="B25" s="47" t="s">
        <v>103</v>
      </c>
      <c r="C25" s="43">
        <v>3009.96</v>
      </c>
      <c r="D25" s="72"/>
      <c r="E25" s="72"/>
      <c r="F25" s="43">
        <v>60</v>
      </c>
      <c r="G25" s="43">
        <f t="shared" si="0"/>
        <v>1.9933819718534467</v>
      </c>
      <c r="H25" s="75"/>
      <c r="I25" s="45"/>
      <c r="J25" s="45"/>
      <c r="K25" s="45"/>
      <c r="L25" s="45"/>
      <c r="M25" s="46"/>
      <c r="N25" s="46"/>
      <c r="O25" s="46"/>
    </row>
    <row r="26" spans="1:15" x14ac:dyDescent="0.25">
      <c r="A26" s="52" t="s">
        <v>104</v>
      </c>
      <c r="B26" s="47" t="s">
        <v>105</v>
      </c>
      <c r="C26" s="43">
        <v>10319.33</v>
      </c>
      <c r="D26" s="72"/>
      <c r="E26" s="72"/>
      <c r="F26" s="43">
        <v>9483.81</v>
      </c>
      <c r="G26" s="43">
        <f t="shared" si="0"/>
        <v>91.903350314409948</v>
      </c>
      <c r="H26" s="75"/>
      <c r="I26" s="45"/>
      <c r="J26" s="45"/>
      <c r="K26" s="45"/>
      <c r="L26" s="45"/>
      <c r="M26" s="46"/>
      <c r="N26" s="46"/>
      <c r="O26" s="46"/>
    </row>
    <row r="27" spans="1:15" x14ac:dyDescent="0.25">
      <c r="A27" s="52" t="s">
        <v>106</v>
      </c>
      <c r="B27" s="47" t="s">
        <v>107</v>
      </c>
      <c r="C27" s="43">
        <v>6174.5</v>
      </c>
      <c r="D27" s="72"/>
      <c r="E27" s="72"/>
      <c r="F27" s="43">
        <v>8696</v>
      </c>
      <c r="G27" s="43">
        <f t="shared" si="0"/>
        <v>140.83731476232893</v>
      </c>
      <c r="H27" s="75"/>
      <c r="I27" s="46"/>
      <c r="J27" s="46"/>
      <c r="K27" s="46"/>
      <c r="L27" s="46"/>
      <c r="M27" s="46"/>
      <c r="N27" s="46"/>
      <c r="O27" s="46"/>
    </row>
    <row r="28" spans="1:15" x14ac:dyDescent="0.25">
      <c r="A28" s="52" t="s">
        <v>108</v>
      </c>
      <c r="B28" s="47" t="s">
        <v>109</v>
      </c>
      <c r="C28" s="43"/>
      <c r="D28" s="72"/>
      <c r="E28" s="72"/>
      <c r="F28" s="43">
        <v>33.07</v>
      </c>
      <c r="G28" s="43" t="e">
        <f t="shared" si="0"/>
        <v>#DIV/0!</v>
      </c>
      <c r="H28" s="75"/>
      <c r="I28" s="46"/>
      <c r="J28" s="46"/>
      <c r="K28" s="46"/>
      <c r="L28" s="46"/>
      <c r="M28" s="46"/>
      <c r="N28" s="46"/>
      <c r="O28" s="46"/>
    </row>
    <row r="29" spans="1:15" x14ac:dyDescent="0.25">
      <c r="A29" s="76" t="s">
        <v>110</v>
      </c>
      <c r="B29" s="77" t="s">
        <v>111</v>
      </c>
      <c r="C29" s="75">
        <f>SUM(C30:C35)</f>
        <v>34482.069999999992</v>
      </c>
      <c r="D29" s="73"/>
      <c r="E29" s="73"/>
      <c r="F29" s="75">
        <f>SUM(F30:F35)</f>
        <v>20503.62</v>
      </c>
      <c r="G29" s="75">
        <f t="shared" si="0"/>
        <v>59.46168544985845</v>
      </c>
      <c r="H29" s="75"/>
      <c r="I29" s="46"/>
      <c r="J29" s="46"/>
      <c r="K29" s="46"/>
      <c r="L29" s="46"/>
      <c r="M29" s="46"/>
      <c r="N29" s="46"/>
      <c r="O29" s="46"/>
    </row>
    <row r="30" spans="1:15" x14ac:dyDescent="0.25">
      <c r="A30" s="52" t="s">
        <v>112</v>
      </c>
      <c r="B30" s="47" t="s">
        <v>113</v>
      </c>
      <c r="C30" s="43">
        <v>10207.74</v>
      </c>
      <c r="D30" s="72"/>
      <c r="E30" s="72"/>
      <c r="F30" s="43">
        <v>7088.33</v>
      </c>
      <c r="G30" s="43">
        <f t="shared" si="0"/>
        <v>69.440738106574031</v>
      </c>
      <c r="H30" s="75"/>
      <c r="I30" s="46"/>
      <c r="J30" s="46"/>
      <c r="K30" s="46"/>
      <c r="L30" s="46"/>
      <c r="M30" s="46"/>
      <c r="N30" s="46"/>
      <c r="O30" s="46"/>
    </row>
    <row r="31" spans="1:15" x14ac:dyDescent="0.25">
      <c r="A31" s="52" t="s">
        <v>381</v>
      </c>
      <c r="B31" s="47" t="s">
        <v>382</v>
      </c>
      <c r="C31" s="43"/>
      <c r="D31" s="72"/>
      <c r="E31" s="72"/>
      <c r="F31" s="43"/>
      <c r="G31" s="43" t="e">
        <f t="shared" si="0"/>
        <v>#DIV/0!</v>
      </c>
      <c r="H31" s="75"/>
      <c r="I31" s="46"/>
      <c r="J31" s="46"/>
      <c r="K31" s="46"/>
      <c r="L31" s="46"/>
      <c r="M31" s="46"/>
      <c r="N31" s="46"/>
      <c r="O31" s="46"/>
    </row>
    <row r="32" spans="1:15" x14ac:dyDescent="0.25">
      <c r="A32" s="52" t="s">
        <v>114</v>
      </c>
      <c r="B32" s="47" t="s">
        <v>115</v>
      </c>
      <c r="C32" s="43">
        <v>21384.92</v>
      </c>
      <c r="D32" s="72"/>
      <c r="E32" s="72"/>
      <c r="F32" s="43">
        <v>12129.98</v>
      </c>
      <c r="G32" s="43">
        <f t="shared" si="0"/>
        <v>56.722120073397519</v>
      </c>
      <c r="H32" s="75"/>
      <c r="I32" s="46"/>
      <c r="J32" s="46"/>
      <c r="K32" s="46"/>
      <c r="L32" s="46"/>
      <c r="M32" s="46"/>
      <c r="N32" s="46"/>
      <c r="O32" s="46"/>
    </row>
    <row r="33" spans="1:15" x14ac:dyDescent="0.25">
      <c r="A33" s="52" t="s">
        <v>116</v>
      </c>
      <c r="B33" s="47" t="s">
        <v>117</v>
      </c>
      <c r="C33" s="43">
        <v>1104.26</v>
      </c>
      <c r="D33" s="72"/>
      <c r="E33" s="72"/>
      <c r="F33" s="43">
        <v>597</v>
      </c>
      <c r="G33" s="43">
        <f t="shared" si="0"/>
        <v>54.063354644739462</v>
      </c>
      <c r="H33" s="75"/>
      <c r="I33" s="46"/>
      <c r="J33" s="46"/>
      <c r="K33" s="46"/>
      <c r="L33" s="46"/>
      <c r="M33" s="46"/>
      <c r="N33" s="46"/>
      <c r="O33" s="46"/>
    </row>
    <row r="34" spans="1:15" x14ac:dyDescent="0.25">
      <c r="A34" s="52" t="s">
        <v>118</v>
      </c>
      <c r="B34" s="47" t="s">
        <v>119</v>
      </c>
      <c r="C34" s="43">
        <v>1785.15</v>
      </c>
      <c r="D34" s="72"/>
      <c r="E34" s="72"/>
      <c r="F34" s="43">
        <v>688.31</v>
      </c>
      <c r="G34" s="43">
        <f t="shared" si="0"/>
        <v>38.557544183962129</v>
      </c>
      <c r="H34" s="75"/>
      <c r="I34" s="46"/>
      <c r="J34" s="46"/>
      <c r="K34" s="46"/>
      <c r="L34" s="46"/>
      <c r="M34" s="46"/>
      <c r="N34" s="46"/>
      <c r="O34" s="46"/>
    </row>
    <row r="35" spans="1:15" x14ac:dyDescent="0.25">
      <c r="A35" s="52" t="s">
        <v>120</v>
      </c>
      <c r="B35" s="47" t="s">
        <v>121</v>
      </c>
      <c r="C35" s="43"/>
      <c r="D35" s="72"/>
      <c r="E35" s="72"/>
      <c r="F35" s="43"/>
      <c r="G35" s="43" t="e">
        <f t="shared" si="0"/>
        <v>#DIV/0!</v>
      </c>
      <c r="H35" s="75"/>
      <c r="I35" s="46"/>
      <c r="J35" s="46"/>
      <c r="K35" s="46"/>
      <c r="L35" s="46"/>
      <c r="M35" s="46"/>
      <c r="N35" s="46"/>
      <c r="O35" s="46"/>
    </row>
    <row r="36" spans="1:15" x14ac:dyDescent="0.25">
      <c r="A36" s="76" t="s">
        <v>122</v>
      </c>
      <c r="B36" s="77" t="s">
        <v>123</v>
      </c>
      <c r="C36" s="75">
        <f>SUM(C37:C45)</f>
        <v>29909.119999999999</v>
      </c>
      <c r="D36" s="73"/>
      <c r="E36" s="73"/>
      <c r="F36" s="75">
        <f>SUM(F37:F45)</f>
        <v>35462.97</v>
      </c>
      <c r="G36" s="75">
        <f t="shared" si="0"/>
        <v>118.56908528234867</v>
      </c>
      <c r="H36" s="75"/>
      <c r="I36" s="46"/>
      <c r="J36" s="46"/>
      <c r="K36" s="46"/>
      <c r="L36" s="46"/>
      <c r="M36" s="46"/>
      <c r="N36" s="46"/>
      <c r="O36" s="46"/>
    </row>
    <row r="37" spans="1:15" x14ac:dyDescent="0.25">
      <c r="A37" s="52" t="s">
        <v>124</v>
      </c>
      <c r="B37" s="47" t="s">
        <v>125</v>
      </c>
      <c r="C37" s="43">
        <v>3479.37</v>
      </c>
      <c r="D37" s="72"/>
      <c r="E37" s="72"/>
      <c r="F37" s="43">
        <v>2443.15</v>
      </c>
      <c r="G37" s="43">
        <f t="shared" si="0"/>
        <v>70.218171680505378</v>
      </c>
      <c r="H37" s="75"/>
      <c r="I37" s="46"/>
      <c r="J37" s="46"/>
      <c r="K37" s="46"/>
      <c r="L37" s="46"/>
      <c r="M37" s="46"/>
      <c r="N37" s="46"/>
      <c r="O37" s="46"/>
    </row>
    <row r="38" spans="1:15" x14ac:dyDescent="0.25">
      <c r="A38" s="52" t="s">
        <v>126</v>
      </c>
      <c r="B38" s="47" t="s">
        <v>127</v>
      </c>
      <c r="C38" s="43">
        <v>4235.75</v>
      </c>
      <c r="D38" s="72"/>
      <c r="E38" s="72"/>
      <c r="F38" s="43">
        <v>12333</v>
      </c>
      <c r="G38" s="43">
        <f t="shared" si="0"/>
        <v>291.16449271085406</v>
      </c>
      <c r="H38" s="75"/>
      <c r="I38" s="46"/>
      <c r="J38" s="46"/>
      <c r="K38" s="46"/>
      <c r="L38" s="46"/>
      <c r="M38" s="46"/>
      <c r="N38" s="46"/>
      <c r="O38" s="46"/>
    </row>
    <row r="39" spans="1:15" x14ac:dyDescent="0.25">
      <c r="A39" s="52" t="s">
        <v>128</v>
      </c>
      <c r="B39" s="47" t="s">
        <v>129</v>
      </c>
      <c r="C39" s="43"/>
      <c r="D39" s="72"/>
      <c r="E39" s="72"/>
      <c r="F39" s="43"/>
      <c r="G39" s="43" t="e">
        <f t="shared" si="0"/>
        <v>#DIV/0!</v>
      </c>
      <c r="H39" s="75"/>
      <c r="I39" s="46"/>
      <c r="J39" s="46"/>
      <c r="K39" s="46"/>
      <c r="L39" s="46"/>
      <c r="M39" s="46"/>
      <c r="N39" s="46"/>
      <c r="O39" s="46"/>
    </row>
    <row r="40" spans="1:15" x14ac:dyDescent="0.25">
      <c r="A40" s="52" t="s">
        <v>130</v>
      </c>
      <c r="B40" s="47" t="s">
        <v>131</v>
      </c>
      <c r="C40" s="43">
        <v>5466.95</v>
      </c>
      <c r="D40" s="72"/>
      <c r="E40" s="72"/>
      <c r="F40" s="43">
        <v>5669.38</v>
      </c>
      <c r="G40" s="43">
        <f t="shared" si="0"/>
        <v>103.70279589167635</v>
      </c>
      <c r="H40" s="75"/>
      <c r="I40" s="46"/>
      <c r="J40" s="46"/>
      <c r="K40" s="46"/>
      <c r="L40" s="46"/>
      <c r="M40" s="46"/>
      <c r="N40" s="46"/>
      <c r="O40" s="46"/>
    </row>
    <row r="41" spans="1:15" x14ac:dyDescent="0.25">
      <c r="A41" s="52" t="s">
        <v>132</v>
      </c>
      <c r="B41" s="47" t="s">
        <v>133</v>
      </c>
      <c r="C41" s="43">
        <v>1915</v>
      </c>
      <c r="D41" s="72"/>
      <c r="E41" s="72"/>
      <c r="F41" s="43">
        <v>445</v>
      </c>
      <c r="G41" s="43">
        <f t="shared" si="0"/>
        <v>23.237597911227155</v>
      </c>
      <c r="H41" s="75"/>
      <c r="I41" s="46"/>
      <c r="J41" s="46"/>
      <c r="K41" s="46"/>
      <c r="L41" s="46"/>
      <c r="M41" s="46"/>
      <c r="N41" s="46"/>
      <c r="O41" s="46"/>
    </row>
    <row r="42" spans="1:15" x14ac:dyDescent="0.25">
      <c r="A42" s="52" t="s">
        <v>134</v>
      </c>
      <c r="B42" s="47" t="s">
        <v>135</v>
      </c>
      <c r="C42" s="43"/>
      <c r="D42" s="72"/>
      <c r="E42" s="72"/>
      <c r="F42" s="43"/>
      <c r="G42" s="43" t="e">
        <f t="shared" si="0"/>
        <v>#DIV/0!</v>
      </c>
      <c r="H42" s="75"/>
      <c r="I42" s="46"/>
      <c r="J42" s="46"/>
      <c r="K42" s="46"/>
      <c r="L42" s="46"/>
      <c r="M42" s="46"/>
      <c r="N42" s="46"/>
      <c r="O42" s="46"/>
    </row>
    <row r="43" spans="1:15" x14ac:dyDescent="0.25">
      <c r="A43" s="52" t="s">
        <v>136</v>
      </c>
      <c r="B43" s="47" t="s">
        <v>137</v>
      </c>
      <c r="C43" s="43">
        <v>8034.73</v>
      </c>
      <c r="D43" s="72"/>
      <c r="E43" s="72"/>
      <c r="F43" s="43">
        <v>8562.51</v>
      </c>
      <c r="G43" s="43">
        <f t="shared" si="0"/>
        <v>106.56873348575498</v>
      </c>
      <c r="H43" s="75"/>
      <c r="I43" s="46"/>
      <c r="J43" s="46"/>
      <c r="K43" s="46"/>
      <c r="L43" s="46"/>
      <c r="M43" s="46"/>
      <c r="N43" s="46"/>
      <c r="O43" s="46"/>
    </row>
    <row r="44" spans="1:15" x14ac:dyDescent="0.25">
      <c r="A44" s="52" t="s">
        <v>138</v>
      </c>
      <c r="B44" s="47" t="s">
        <v>139</v>
      </c>
      <c r="C44" s="43">
        <v>4339.04</v>
      </c>
      <c r="D44" s="72"/>
      <c r="E44" s="72"/>
      <c r="F44" s="43">
        <v>4339.04</v>
      </c>
      <c r="G44" s="43">
        <f t="shared" si="0"/>
        <v>100</v>
      </c>
      <c r="H44" s="75"/>
      <c r="I44" s="46"/>
      <c r="J44" s="46"/>
      <c r="K44" s="46"/>
      <c r="L44" s="46"/>
      <c r="M44" s="46"/>
      <c r="N44" s="46"/>
      <c r="O44" s="46"/>
    </row>
    <row r="45" spans="1:15" x14ac:dyDescent="0.25">
      <c r="A45" s="52" t="s">
        <v>140</v>
      </c>
      <c r="B45" s="47" t="s">
        <v>141</v>
      </c>
      <c r="C45" s="43">
        <v>2438.2800000000002</v>
      </c>
      <c r="D45" s="72"/>
      <c r="E45" s="72"/>
      <c r="F45" s="43">
        <v>1670.89</v>
      </c>
      <c r="G45" s="43">
        <f t="shared" si="0"/>
        <v>68.527404563872892</v>
      </c>
      <c r="H45" s="75"/>
      <c r="I45" s="46"/>
      <c r="J45" s="46"/>
      <c r="K45" s="46"/>
      <c r="L45" s="46"/>
      <c r="M45" s="46"/>
      <c r="N45" s="46"/>
      <c r="O45" s="46"/>
    </row>
    <row r="46" spans="1:15" x14ac:dyDescent="0.25">
      <c r="A46" s="76" t="s">
        <v>142</v>
      </c>
      <c r="B46" s="77" t="s">
        <v>143</v>
      </c>
      <c r="C46" s="75">
        <f>+C47</f>
        <v>0</v>
      </c>
      <c r="D46" s="73"/>
      <c r="E46" s="73"/>
      <c r="F46" s="75">
        <f>+F47</f>
        <v>0</v>
      </c>
      <c r="G46" s="75" t="e">
        <f t="shared" si="0"/>
        <v>#DIV/0!</v>
      </c>
      <c r="H46" s="75"/>
      <c r="I46" s="46"/>
      <c r="J46" s="46"/>
      <c r="K46" s="46"/>
      <c r="L46" s="46"/>
      <c r="M46" s="46"/>
      <c r="N46" s="46"/>
      <c r="O46" s="46"/>
    </row>
    <row r="47" spans="1:15" x14ac:dyDescent="0.25">
      <c r="A47" s="52" t="s">
        <v>144</v>
      </c>
      <c r="B47" s="47" t="s">
        <v>143</v>
      </c>
      <c r="C47" s="43"/>
      <c r="D47" s="72"/>
      <c r="E47" s="72"/>
      <c r="F47" s="43"/>
      <c r="G47" s="43" t="e">
        <f t="shared" si="0"/>
        <v>#DIV/0!</v>
      </c>
      <c r="H47" s="75"/>
      <c r="I47" s="46"/>
      <c r="J47" s="46"/>
      <c r="K47" s="46"/>
      <c r="L47" s="46"/>
      <c r="M47" s="46"/>
      <c r="N47" s="46"/>
      <c r="O47" s="46"/>
    </row>
    <row r="48" spans="1:15" x14ac:dyDescent="0.25">
      <c r="A48" s="76" t="s">
        <v>145</v>
      </c>
      <c r="B48" s="77" t="s">
        <v>146</v>
      </c>
      <c r="C48" s="75">
        <f>SUM(C49:C55)</f>
        <v>7863.09</v>
      </c>
      <c r="D48" s="73"/>
      <c r="E48" s="73"/>
      <c r="F48" s="75">
        <f>SUM(F49:F55)</f>
        <v>8385.42</v>
      </c>
      <c r="G48" s="75">
        <f t="shared" si="0"/>
        <v>106.6428083615983</v>
      </c>
      <c r="H48" s="75"/>
      <c r="I48" s="46"/>
      <c r="J48" s="46"/>
      <c r="K48" s="46"/>
      <c r="L48" s="46"/>
      <c r="M48" s="46"/>
      <c r="N48" s="46"/>
      <c r="O48" s="46"/>
    </row>
    <row r="49" spans="1:15" ht="26.4" x14ac:dyDescent="0.25">
      <c r="A49" s="52" t="s">
        <v>147</v>
      </c>
      <c r="B49" s="47" t="s">
        <v>148</v>
      </c>
      <c r="C49" s="43">
        <v>1085.1300000000001</v>
      </c>
      <c r="D49" s="72"/>
      <c r="E49" s="72"/>
      <c r="F49" s="43">
        <v>1370.88</v>
      </c>
      <c r="G49" s="43">
        <f t="shared" si="0"/>
        <v>126.33325039396202</v>
      </c>
      <c r="H49" s="75"/>
      <c r="I49" s="46"/>
      <c r="J49" s="46"/>
      <c r="K49" s="46"/>
      <c r="L49" s="46"/>
      <c r="M49" s="46"/>
      <c r="N49" s="46"/>
      <c r="O49" s="46"/>
    </row>
    <row r="50" spans="1:15" x14ac:dyDescent="0.25">
      <c r="A50" s="52" t="s">
        <v>149</v>
      </c>
      <c r="B50" s="47" t="s">
        <v>150</v>
      </c>
      <c r="C50" s="43">
        <v>1525.73</v>
      </c>
      <c r="D50" s="72"/>
      <c r="E50" s="72"/>
      <c r="F50" s="43">
        <v>1557.83</v>
      </c>
      <c r="G50" s="43">
        <f t="shared" si="0"/>
        <v>102.10391091477521</v>
      </c>
      <c r="H50" s="75"/>
      <c r="I50" s="46"/>
      <c r="J50" s="46"/>
      <c r="K50" s="46"/>
      <c r="L50" s="46"/>
      <c r="M50" s="46"/>
      <c r="N50" s="46"/>
      <c r="O50" s="46"/>
    </row>
    <row r="51" spans="1:15" x14ac:dyDescent="0.25">
      <c r="A51" s="52" t="s">
        <v>151</v>
      </c>
      <c r="B51" s="47" t="s">
        <v>152</v>
      </c>
      <c r="C51" s="43">
        <v>823.39</v>
      </c>
      <c r="D51" s="72"/>
      <c r="E51" s="72"/>
      <c r="F51" s="43">
        <v>163.62</v>
      </c>
      <c r="G51" s="43">
        <f t="shared" si="0"/>
        <v>19.871506819368708</v>
      </c>
      <c r="H51" s="75"/>
      <c r="I51" s="46"/>
      <c r="J51" s="46"/>
      <c r="K51" s="46"/>
      <c r="L51" s="46"/>
      <c r="M51" s="46"/>
      <c r="N51" s="46"/>
      <c r="O51" s="46"/>
    </row>
    <row r="52" spans="1:15" x14ac:dyDescent="0.25">
      <c r="A52" s="52" t="s">
        <v>153</v>
      </c>
      <c r="B52" s="47" t="s">
        <v>154</v>
      </c>
      <c r="C52" s="43">
        <v>527.5</v>
      </c>
      <c r="D52" s="72"/>
      <c r="E52" s="72"/>
      <c r="F52" s="43">
        <v>340</v>
      </c>
      <c r="G52" s="43">
        <f t="shared" si="0"/>
        <v>64.454976303317537</v>
      </c>
      <c r="H52" s="75"/>
      <c r="I52" s="46"/>
      <c r="J52" s="46"/>
      <c r="K52" s="46"/>
      <c r="L52" s="46"/>
      <c r="M52" s="46"/>
      <c r="N52" s="46"/>
      <c r="O52" s="46"/>
    </row>
    <row r="53" spans="1:15" x14ac:dyDescent="0.25">
      <c r="A53" s="52" t="s">
        <v>155</v>
      </c>
      <c r="B53" s="47" t="s">
        <v>156</v>
      </c>
      <c r="C53" s="43">
        <v>2467.16</v>
      </c>
      <c r="D53" s="72"/>
      <c r="E53" s="72"/>
      <c r="F53" s="43">
        <v>2679.16</v>
      </c>
      <c r="G53" s="43">
        <f t="shared" si="0"/>
        <v>108.59287601939072</v>
      </c>
      <c r="H53" s="75"/>
      <c r="I53" s="46"/>
      <c r="J53" s="46"/>
      <c r="K53" s="46"/>
      <c r="L53" s="46"/>
      <c r="M53" s="46"/>
      <c r="N53" s="46"/>
      <c r="O53" s="46"/>
    </row>
    <row r="54" spans="1:15" x14ac:dyDescent="0.25">
      <c r="A54" s="52" t="s">
        <v>157</v>
      </c>
      <c r="B54" s="47" t="s">
        <v>158</v>
      </c>
      <c r="C54" s="43"/>
      <c r="D54" s="72"/>
      <c r="E54" s="72"/>
      <c r="F54" s="43"/>
      <c r="G54" s="43" t="e">
        <f t="shared" si="0"/>
        <v>#DIV/0!</v>
      </c>
      <c r="H54" s="75"/>
      <c r="I54" s="46"/>
      <c r="J54" s="46"/>
      <c r="K54" s="46"/>
      <c r="L54" s="46"/>
      <c r="M54" s="46"/>
      <c r="N54" s="46"/>
      <c r="O54" s="46"/>
    </row>
    <row r="55" spans="1:15" x14ac:dyDescent="0.25">
      <c r="A55" s="52" t="s">
        <v>159</v>
      </c>
      <c r="B55" s="47" t="s">
        <v>146</v>
      </c>
      <c r="C55" s="43">
        <v>1434.18</v>
      </c>
      <c r="D55" s="72"/>
      <c r="E55" s="72"/>
      <c r="F55" s="43">
        <v>2273.9299999999998</v>
      </c>
      <c r="G55" s="43">
        <f t="shared" si="0"/>
        <v>158.55262240444014</v>
      </c>
      <c r="H55" s="75"/>
      <c r="I55" s="46"/>
      <c r="J55" s="46"/>
      <c r="K55" s="46"/>
      <c r="L55" s="46"/>
      <c r="M55" s="46"/>
      <c r="N55" s="46"/>
      <c r="O55" s="46"/>
    </row>
    <row r="56" spans="1:15" x14ac:dyDescent="0.25">
      <c r="A56" s="78" t="s">
        <v>160</v>
      </c>
      <c r="B56" s="79" t="s">
        <v>161</v>
      </c>
      <c r="C56" s="75">
        <f>+C57+C60</f>
        <v>1583.49</v>
      </c>
      <c r="D56" s="44">
        <v>3100</v>
      </c>
      <c r="E56" s="44">
        <v>3100</v>
      </c>
      <c r="F56" s="75">
        <f>+F57+F60</f>
        <v>1100.08</v>
      </c>
      <c r="G56" s="75">
        <f t="shared" si="0"/>
        <v>69.471862784103465</v>
      </c>
      <c r="H56" s="75">
        <f>+F56/D56*100</f>
        <v>35.486451612903224</v>
      </c>
      <c r="I56" s="46"/>
      <c r="J56" s="46"/>
      <c r="K56" s="46"/>
      <c r="L56" s="46"/>
      <c r="M56" s="46"/>
      <c r="N56" s="46"/>
      <c r="O56" s="46"/>
    </row>
    <row r="57" spans="1:15" x14ac:dyDescent="0.25">
      <c r="A57" s="76" t="s">
        <v>383</v>
      </c>
      <c r="B57" s="77" t="s">
        <v>384</v>
      </c>
      <c r="C57" s="75">
        <f>+C58+C59</f>
        <v>0</v>
      </c>
      <c r="D57" s="73"/>
      <c r="E57" s="73"/>
      <c r="F57" s="75">
        <f>+F58+F59</f>
        <v>0</v>
      </c>
      <c r="G57" s="75" t="e">
        <f t="shared" si="0"/>
        <v>#DIV/0!</v>
      </c>
      <c r="H57" s="75"/>
      <c r="I57" s="46"/>
      <c r="J57" s="46"/>
      <c r="K57" s="46"/>
      <c r="L57" s="46"/>
      <c r="M57" s="46"/>
      <c r="N57" s="46"/>
      <c r="O57" s="46"/>
    </row>
    <row r="58" spans="1:15" ht="26.4" x14ac:dyDescent="0.25">
      <c r="A58" s="52" t="s">
        <v>385</v>
      </c>
      <c r="B58" s="47" t="s">
        <v>386</v>
      </c>
      <c r="C58" s="43"/>
      <c r="D58" s="72"/>
      <c r="E58" s="72"/>
      <c r="F58" s="43"/>
      <c r="G58" s="43" t="e">
        <f t="shared" si="0"/>
        <v>#DIV/0!</v>
      </c>
      <c r="H58" s="75"/>
      <c r="I58" s="46"/>
      <c r="J58" s="46"/>
      <c r="K58" s="46"/>
      <c r="L58" s="46"/>
      <c r="M58" s="46"/>
      <c r="N58" s="46"/>
      <c r="O58" s="46"/>
    </row>
    <row r="59" spans="1:15" ht="26.4" x14ac:dyDescent="0.25">
      <c r="A59" s="52" t="s">
        <v>387</v>
      </c>
      <c r="B59" s="47" t="s">
        <v>388</v>
      </c>
      <c r="C59" s="43"/>
      <c r="D59" s="72"/>
      <c r="E59" s="72"/>
      <c r="F59" s="43"/>
      <c r="G59" s="43" t="e">
        <f t="shared" si="0"/>
        <v>#DIV/0!</v>
      </c>
      <c r="H59" s="75"/>
      <c r="I59" s="46"/>
      <c r="J59" s="46"/>
      <c r="K59" s="46"/>
      <c r="L59" s="46"/>
      <c r="M59" s="46"/>
      <c r="N59" s="46"/>
      <c r="O59" s="46"/>
    </row>
    <row r="60" spans="1:15" x14ac:dyDescent="0.25">
      <c r="A60" s="76" t="s">
        <v>162</v>
      </c>
      <c r="B60" s="77" t="s">
        <v>163</v>
      </c>
      <c r="C60" s="75">
        <f>SUM(C61:C64)</f>
        <v>1583.49</v>
      </c>
      <c r="D60" s="73"/>
      <c r="E60" s="73"/>
      <c r="F60" s="75">
        <f>SUM(F61:F64)</f>
        <v>1100.08</v>
      </c>
      <c r="G60" s="75">
        <f t="shared" si="0"/>
        <v>69.471862784103465</v>
      </c>
      <c r="H60" s="75"/>
      <c r="I60" s="46"/>
      <c r="J60" s="46"/>
      <c r="K60" s="46"/>
      <c r="L60" s="46"/>
      <c r="M60" s="46"/>
      <c r="N60" s="46"/>
      <c r="O60" s="46"/>
    </row>
    <row r="61" spans="1:15" x14ac:dyDescent="0.25">
      <c r="A61" s="52" t="s">
        <v>164</v>
      </c>
      <c r="B61" s="47" t="s">
        <v>165</v>
      </c>
      <c r="C61" s="43">
        <v>1583.49</v>
      </c>
      <c r="D61" s="72"/>
      <c r="E61" s="72"/>
      <c r="F61" s="43">
        <v>1100.08</v>
      </c>
      <c r="G61" s="43">
        <f t="shared" si="0"/>
        <v>69.471862784103465</v>
      </c>
      <c r="H61" s="75"/>
      <c r="I61" s="46"/>
      <c r="J61" s="46"/>
      <c r="K61" s="46"/>
      <c r="L61" s="46"/>
      <c r="M61" s="46"/>
      <c r="N61" s="46"/>
      <c r="O61" s="46"/>
    </row>
    <row r="62" spans="1:15" ht="26.4" x14ac:dyDescent="0.25">
      <c r="A62" s="52" t="s">
        <v>389</v>
      </c>
      <c r="B62" s="47" t="s">
        <v>390</v>
      </c>
      <c r="C62" s="43"/>
      <c r="D62" s="72"/>
      <c r="E62" s="72"/>
      <c r="F62" s="43"/>
      <c r="G62" s="43" t="e">
        <f t="shared" si="0"/>
        <v>#DIV/0!</v>
      </c>
      <c r="H62" s="75"/>
      <c r="I62" s="46"/>
      <c r="J62" s="46"/>
      <c r="K62" s="46"/>
      <c r="L62" s="46"/>
      <c r="M62" s="46"/>
      <c r="N62" s="46"/>
      <c r="O62" s="46"/>
    </row>
    <row r="63" spans="1:15" x14ac:dyDescent="0.25">
      <c r="A63" s="52" t="s">
        <v>391</v>
      </c>
      <c r="B63" s="47" t="s">
        <v>392</v>
      </c>
      <c r="C63" s="43"/>
      <c r="D63" s="72"/>
      <c r="E63" s="72"/>
      <c r="F63" s="43"/>
      <c r="G63" s="43" t="e">
        <f t="shared" si="0"/>
        <v>#DIV/0!</v>
      </c>
      <c r="H63" s="75"/>
      <c r="I63" s="46"/>
      <c r="J63" s="46"/>
      <c r="K63" s="46"/>
      <c r="L63" s="46"/>
      <c r="M63" s="46"/>
      <c r="N63" s="46"/>
      <c r="O63" s="46"/>
    </row>
    <row r="64" spans="1:15" x14ac:dyDescent="0.25">
      <c r="A64" s="52" t="s">
        <v>393</v>
      </c>
      <c r="B64" s="47" t="s">
        <v>394</v>
      </c>
      <c r="C64" s="43"/>
      <c r="D64" s="72"/>
      <c r="E64" s="72"/>
      <c r="F64" s="43"/>
      <c r="G64" s="43" t="e">
        <f t="shared" si="0"/>
        <v>#DIV/0!</v>
      </c>
      <c r="H64" s="75"/>
      <c r="I64" s="46"/>
      <c r="J64" s="46"/>
      <c r="K64" s="46"/>
      <c r="L64" s="46"/>
      <c r="M64" s="46"/>
      <c r="N64" s="46"/>
      <c r="O64" s="46"/>
    </row>
    <row r="65" spans="1:15" x14ac:dyDescent="0.25">
      <c r="A65" s="78" t="s">
        <v>166</v>
      </c>
      <c r="B65" s="79" t="s">
        <v>167</v>
      </c>
      <c r="C65" s="75">
        <f>+C66+C68+C71</f>
        <v>0</v>
      </c>
      <c r="D65" s="44"/>
      <c r="E65" s="44"/>
      <c r="F65" s="75">
        <f>+F66+F68+F71</f>
        <v>0</v>
      </c>
      <c r="G65" s="75" t="e">
        <f t="shared" si="0"/>
        <v>#DIV/0!</v>
      </c>
      <c r="H65" s="75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5">
      <c r="A66" s="76" t="s">
        <v>395</v>
      </c>
      <c r="B66" s="77" t="s">
        <v>396</v>
      </c>
      <c r="C66" s="75">
        <f>+C67</f>
        <v>0</v>
      </c>
      <c r="D66" s="73"/>
      <c r="E66" s="73"/>
      <c r="F66" s="75">
        <f>+F67</f>
        <v>0</v>
      </c>
      <c r="G66" s="75" t="e">
        <f t="shared" si="0"/>
        <v>#DIV/0!</v>
      </c>
      <c r="H66" s="75"/>
      <c r="I66" s="46"/>
      <c r="J66" s="46"/>
      <c r="K66" s="46"/>
      <c r="L66" s="46"/>
      <c r="M66" s="46"/>
      <c r="N66" s="46"/>
      <c r="O66" s="46"/>
    </row>
    <row r="67" spans="1:15" ht="26.4" x14ac:dyDescent="0.25">
      <c r="A67" s="52" t="s">
        <v>397</v>
      </c>
      <c r="B67" s="47" t="s">
        <v>398</v>
      </c>
      <c r="C67" s="43"/>
      <c r="D67" s="72"/>
      <c r="E67" s="72"/>
      <c r="F67" s="43"/>
      <c r="G67" s="48" t="e">
        <f t="shared" si="0"/>
        <v>#DIV/0!</v>
      </c>
      <c r="H67" s="75"/>
      <c r="I67" s="46"/>
      <c r="J67" s="46"/>
      <c r="K67" s="46"/>
      <c r="L67" s="46"/>
      <c r="M67" s="46"/>
      <c r="N67" s="46"/>
      <c r="O67" s="46"/>
    </row>
    <row r="68" spans="1:15" ht="26.4" x14ac:dyDescent="0.25">
      <c r="A68" s="76" t="s">
        <v>168</v>
      </c>
      <c r="B68" s="77" t="s">
        <v>169</v>
      </c>
      <c r="C68" s="75">
        <f>+C69+C70</f>
        <v>0</v>
      </c>
      <c r="D68" s="73"/>
      <c r="E68" s="73"/>
      <c r="F68" s="75">
        <f>+F69+F70</f>
        <v>0</v>
      </c>
      <c r="G68" s="75" t="e">
        <f t="shared" si="0"/>
        <v>#DIV/0!</v>
      </c>
      <c r="H68" s="75"/>
      <c r="I68" s="46"/>
      <c r="J68" s="46"/>
      <c r="K68" s="46"/>
      <c r="L68" s="46"/>
      <c r="M68" s="46"/>
      <c r="N68" s="46"/>
      <c r="O68" s="46"/>
    </row>
    <row r="69" spans="1:15" ht="26.4" x14ac:dyDescent="0.25">
      <c r="A69" s="52" t="s">
        <v>399</v>
      </c>
      <c r="B69" s="47" t="s">
        <v>400</v>
      </c>
      <c r="C69" s="43"/>
      <c r="D69" s="72"/>
      <c r="E69" s="72"/>
      <c r="F69" s="43"/>
      <c r="G69" s="48" t="e">
        <f t="shared" si="0"/>
        <v>#DIV/0!</v>
      </c>
      <c r="H69" s="75"/>
      <c r="I69" s="46"/>
      <c r="J69" s="46"/>
      <c r="K69" s="46"/>
      <c r="L69" s="46"/>
      <c r="M69" s="46"/>
      <c r="N69" s="46"/>
      <c r="O69" s="46"/>
    </row>
    <row r="70" spans="1:15" x14ac:dyDescent="0.25">
      <c r="A70" s="52" t="s">
        <v>170</v>
      </c>
      <c r="B70" s="47" t="s">
        <v>171</v>
      </c>
      <c r="C70" s="43"/>
      <c r="D70" s="72"/>
      <c r="E70" s="72"/>
      <c r="F70" s="43"/>
      <c r="G70" s="43" t="e">
        <f t="shared" si="0"/>
        <v>#DIV/0!</v>
      </c>
      <c r="H70" s="75"/>
      <c r="I70" s="46"/>
      <c r="J70" s="46"/>
      <c r="K70" s="46"/>
      <c r="L70" s="46"/>
      <c r="M70" s="46"/>
      <c r="N70" s="46"/>
      <c r="O70" s="46"/>
    </row>
    <row r="71" spans="1:15" ht="26.4" x14ac:dyDescent="0.25">
      <c r="A71" s="76" t="s">
        <v>172</v>
      </c>
      <c r="B71" s="77" t="s">
        <v>173</v>
      </c>
      <c r="C71" s="75">
        <f>+C72</f>
        <v>0</v>
      </c>
      <c r="D71" s="73"/>
      <c r="E71" s="73"/>
      <c r="F71" s="75">
        <f>+F72</f>
        <v>0</v>
      </c>
      <c r="G71" s="75" t="e">
        <f t="shared" si="0"/>
        <v>#DIV/0!</v>
      </c>
      <c r="H71" s="75"/>
      <c r="I71" s="46"/>
      <c r="J71" s="46"/>
      <c r="K71" s="46"/>
      <c r="L71" s="46"/>
      <c r="M71" s="46"/>
      <c r="N71" s="46"/>
      <c r="O71" s="46"/>
    </row>
    <row r="72" spans="1:15" ht="26.4" x14ac:dyDescent="0.25">
      <c r="A72" s="52" t="s">
        <v>174</v>
      </c>
      <c r="B72" s="47" t="s">
        <v>173</v>
      </c>
      <c r="C72" s="43"/>
      <c r="D72" s="72"/>
      <c r="E72" s="72"/>
      <c r="F72" s="43"/>
      <c r="G72" s="43" t="e">
        <f t="shared" si="0"/>
        <v>#DIV/0!</v>
      </c>
      <c r="H72" s="75"/>
      <c r="I72" s="46"/>
      <c r="J72" s="46"/>
      <c r="K72" s="46"/>
      <c r="L72" s="46"/>
      <c r="M72" s="46"/>
      <c r="N72" s="46"/>
      <c r="O72" s="46"/>
    </row>
    <row r="73" spans="1:15" x14ac:dyDescent="0.25">
      <c r="A73" s="78" t="s">
        <v>175</v>
      </c>
      <c r="B73" s="79" t="s">
        <v>176</v>
      </c>
      <c r="C73" s="75">
        <f>+C74+C76+C78+C80+C83+C85</f>
        <v>0</v>
      </c>
      <c r="D73" s="44"/>
      <c r="E73" s="44"/>
      <c r="F73" s="75">
        <f>+F74+F76+F78+F80+F83+F85</f>
        <v>0</v>
      </c>
      <c r="G73" s="75" t="e">
        <f t="shared" ref="G73:G136" si="1">+F73/C73*100</f>
        <v>#DIV/0!</v>
      </c>
      <c r="H73" s="75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5">
      <c r="A74" s="76" t="s">
        <v>177</v>
      </c>
      <c r="B74" s="77" t="s">
        <v>178</v>
      </c>
      <c r="C74" s="75">
        <f>+C75</f>
        <v>0</v>
      </c>
      <c r="D74" s="73"/>
      <c r="E74" s="73"/>
      <c r="F74" s="75">
        <f>+F75</f>
        <v>0</v>
      </c>
      <c r="G74" s="75" t="e">
        <f t="shared" si="1"/>
        <v>#DIV/0!</v>
      </c>
      <c r="H74" s="75"/>
      <c r="I74" s="46"/>
      <c r="J74" s="46"/>
      <c r="K74" s="46"/>
      <c r="L74" s="46"/>
      <c r="M74" s="46"/>
      <c r="N74" s="46"/>
      <c r="O74" s="46"/>
    </row>
    <row r="75" spans="1:15" x14ac:dyDescent="0.25">
      <c r="A75" s="52" t="s">
        <v>179</v>
      </c>
      <c r="B75" s="47" t="s">
        <v>180</v>
      </c>
      <c r="C75" s="48"/>
      <c r="D75" s="72"/>
      <c r="E75" s="72"/>
      <c r="F75" s="48"/>
      <c r="G75" s="43" t="e">
        <f t="shared" si="1"/>
        <v>#DIV/0!</v>
      </c>
      <c r="H75" s="75"/>
      <c r="I75" s="46"/>
      <c r="J75" s="46"/>
      <c r="K75" s="46"/>
      <c r="L75" s="46"/>
      <c r="M75" s="46"/>
      <c r="N75" s="46"/>
      <c r="O75" s="46"/>
    </row>
    <row r="76" spans="1:15" ht="26.4" x14ac:dyDescent="0.25">
      <c r="A76" s="76" t="s">
        <v>401</v>
      </c>
      <c r="B76" s="77" t="s">
        <v>402</v>
      </c>
      <c r="C76" s="75">
        <f>+C77</f>
        <v>0</v>
      </c>
      <c r="D76" s="73"/>
      <c r="E76" s="73"/>
      <c r="F76" s="75">
        <f>+F77</f>
        <v>0</v>
      </c>
      <c r="G76" s="75" t="e">
        <f t="shared" si="1"/>
        <v>#DIV/0!</v>
      </c>
      <c r="H76" s="75"/>
      <c r="I76" s="46"/>
      <c r="J76" s="46"/>
      <c r="K76" s="46"/>
      <c r="L76" s="46"/>
      <c r="M76" s="46"/>
      <c r="N76" s="46"/>
      <c r="O76" s="46"/>
    </row>
    <row r="77" spans="1:15" ht="26.4" x14ac:dyDescent="0.25">
      <c r="A77" s="52" t="s">
        <v>403</v>
      </c>
      <c r="B77" s="47" t="s">
        <v>404</v>
      </c>
      <c r="C77" s="48"/>
      <c r="D77" s="72"/>
      <c r="E77" s="72"/>
      <c r="F77" s="48"/>
      <c r="G77" s="43" t="e">
        <f t="shared" si="1"/>
        <v>#DIV/0!</v>
      </c>
      <c r="H77" s="75"/>
      <c r="I77" s="46"/>
      <c r="J77" s="46"/>
      <c r="K77" s="46"/>
      <c r="L77" s="46"/>
      <c r="M77" s="46"/>
      <c r="N77" s="46"/>
      <c r="O77" s="46"/>
    </row>
    <row r="78" spans="1:15" x14ac:dyDescent="0.25">
      <c r="A78" s="76" t="s">
        <v>181</v>
      </c>
      <c r="B78" s="77" t="s">
        <v>182</v>
      </c>
      <c r="C78" s="75">
        <f>+C79</f>
        <v>0</v>
      </c>
      <c r="D78" s="73"/>
      <c r="E78" s="73"/>
      <c r="F78" s="75">
        <f>+F79</f>
        <v>0</v>
      </c>
      <c r="G78" s="75" t="e">
        <f t="shared" si="1"/>
        <v>#DIV/0!</v>
      </c>
      <c r="H78" s="75"/>
      <c r="I78" s="46"/>
      <c r="J78" s="46"/>
      <c r="K78" s="46"/>
      <c r="L78" s="46"/>
      <c r="M78" s="46"/>
      <c r="N78" s="46"/>
      <c r="O78" s="46"/>
    </row>
    <row r="79" spans="1:15" x14ac:dyDescent="0.25">
      <c r="A79" s="52" t="s">
        <v>183</v>
      </c>
      <c r="B79" s="47" t="s">
        <v>184</v>
      </c>
      <c r="C79" s="48"/>
      <c r="D79" s="72"/>
      <c r="E79" s="72"/>
      <c r="F79" s="48"/>
      <c r="G79" s="43" t="e">
        <f t="shared" si="1"/>
        <v>#DIV/0!</v>
      </c>
      <c r="H79" s="75"/>
      <c r="I79" s="46"/>
      <c r="J79" s="46"/>
      <c r="K79" s="46"/>
      <c r="L79" s="46"/>
      <c r="M79" s="46"/>
      <c r="N79" s="46"/>
      <c r="O79" s="46"/>
    </row>
    <row r="80" spans="1:15" x14ac:dyDescent="0.25">
      <c r="A80" s="76" t="s">
        <v>185</v>
      </c>
      <c r="B80" s="77" t="s">
        <v>186</v>
      </c>
      <c r="C80" s="75">
        <f>+C81+C82</f>
        <v>0</v>
      </c>
      <c r="D80" s="73"/>
      <c r="E80" s="73"/>
      <c r="F80" s="75">
        <f>+F81+F82</f>
        <v>0</v>
      </c>
      <c r="G80" s="75" t="e">
        <f t="shared" si="1"/>
        <v>#DIV/0!</v>
      </c>
      <c r="H80" s="75"/>
      <c r="I80" s="46"/>
      <c r="J80" s="46"/>
      <c r="K80" s="46"/>
      <c r="L80" s="46"/>
      <c r="M80" s="46"/>
      <c r="N80" s="46"/>
      <c r="O80" s="46"/>
    </row>
    <row r="81" spans="1:15" x14ac:dyDescent="0.25">
      <c r="A81" s="52" t="s">
        <v>187</v>
      </c>
      <c r="B81" s="47" t="s">
        <v>188</v>
      </c>
      <c r="C81" s="43"/>
      <c r="D81" s="72"/>
      <c r="E81" s="72"/>
      <c r="F81" s="43"/>
      <c r="G81" s="43" t="e">
        <f t="shared" si="1"/>
        <v>#DIV/0!</v>
      </c>
      <c r="H81" s="75"/>
      <c r="I81" s="46"/>
      <c r="J81" s="46"/>
      <c r="K81" s="46"/>
      <c r="L81" s="46"/>
      <c r="M81" s="46"/>
      <c r="N81" s="46"/>
      <c r="O81" s="46"/>
    </row>
    <row r="82" spans="1:15" ht="26.4" x14ac:dyDescent="0.25">
      <c r="A82" s="52" t="s">
        <v>189</v>
      </c>
      <c r="B82" s="47" t="s">
        <v>190</v>
      </c>
      <c r="C82" s="48"/>
      <c r="D82" s="72"/>
      <c r="E82" s="72"/>
      <c r="F82" s="48"/>
      <c r="G82" s="43" t="e">
        <f t="shared" si="1"/>
        <v>#DIV/0!</v>
      </c>
      <c r="H82" s="75"/>
      <c r="I82" s="46"/>
      <c r="J82" s="46"/>
      <c r="K82" s="46"/>
      <c r="L82" s="46"/>
      <c r="M82" s="46"/>
      <c r="N82" s="46"/>
      <c r="O82" s="46"/>
    </row>
    <row r="83" spans="1:15" x14ac:dyDescent="0.25">
      <c r="A83" s="76" t="s">
        <v>191</v>
      </c>
      <c r="B83" s="77" t="s">
        <v>192</v>
      </c>
      <c r="C83" s="75">
        <f>+C84</f>
        <v>0</v>
      </c>
      <c r="D83" s="73"/>
      <c r="E83" s="73"/>
      <c r="F83" s="75">
        <f>+F84</f>
        <v>0</v>
      </c>
      <c r="G83" s="75" t="e">
        <f t="shared" si="1"/>
        <v>#DIV/0!</v>
      </c>
      <c r="H83" s="75"/>
      <c r="I83" s="46"/>
      <c r="J83" s="46"/>
      <c r="K83" s="46"/>
      <c r="L83" s="46"/>
      <c r="M83" s="46"/>
      <c r="N83" s="46"/>
      <c r="O83" s="46"/>
    </row>
    <row r="84" spans="1:15" x14ac:dyDescent="0.25">
      <c r="A84" s="52" t="s">
        <v>193</v>
      </c>
      <c r="B84" s="47" t="s">
        <v>194</v>
      </c>
      <c r="C84" s="43"/>
      <c r="D84" s="72"/>
      <c r="E84" s="72"/>
      <c r="F84" s="43"/>
      <c r="G84" s="43" t="e">
        <f t="shared" si="1"/>
        <v>#DIV/0!</v>
      </c>
      <c r="H84" s="75"/>
      <c r="I84" s="46"/>
      <c r="J84" s="46"/>
      <c r="K84" s="46"/>
      <c r="L84" s="46"/>
      <c r="M84" s="46"/>
      <c r="N84" s="46"/>
      <c r="O84" s="46"/>
    </row>
    <row r="85" spans="1:15" x14ac:dyDescent="0.25">
      <c r="A85" s="76" t="s">
        <v>195</v>
      </c>
      <c r="B85" s="77" t="s">
        <v>196</v>
      </c>
      <c r="C85" s="75">
        <f>SUM(C86:C89)</f>
        <v>0</v>
      </c>
      <c r="D85" s="73"/>
      <c r="E85" s="73"/>
      <c r="F85" s="75">
        <f>SUM(F86:F89)</f>
        <v>0</v>
      </c>
      <c r="G85" s="75" t="e">
        <f t="shared" si="1"/>
        <v>#DIV/0!</v>
      </c>
      <c r="H85" s="75"/>
      <c r="I85" s="46"/>
      <c r="J85" s="46"/>
      <c r="K85" s="46"/>
      <c r="L85" s="46"/>
      <c r="M85" s="46"/>
      <c r="N85" s="46"/>
      <c r="O85" s="46"/>
    </row>
    <row r="86" spans="1:15" ht="26.4" x14ac:dyDescent="0.25">
      <c r="A86" s="52" t="s">
        <v>197</v>
      </c>
      <c r="B86" s="47" t="s">
        <v>198</v>
      </c>
      <c r="C86" s="43"/>
      <c r="D86" s="72"/>
      <c r="E86" s="72"/>
      <c r="F86" s="43"/>
      <c r="G86" s="43" t="e">
        <f t="shared" si="1"/>
        <v>#DIV/0!</v>
      </c>
      <c r="H86" s="75"/>
      <c r="I86" s="46"/>
      <c r="J86" s="46"/>
      <c r="K86" s="46"/>
      <c r="L86" s="46"/>
      <c r="M86" s="46"/>
      <c r="N86" s="46"/>
      <c r="O86" s="46"/>
    </row>
    <row r="87" spans="1:15" ht="26.4" x14ac:dyDescent="0.25">
      <c r="A87" s="52" t="s">
        <v>199</v>
      </c>
      <c r="B87" s="47" t="s">
        <v>200</v>
      </c>
      <c r="C87" s="43"/>
      <c r="D87" s="72"/>
      <c r="E87" s="72"/>
      <c r="F87" s="43"/>
      <c r="G87" s="43" t="e">
        <f t="shared" si="1"/>
        <v>#DIV/0!</v>
      </c>
      <c r="H87" s="75"/>
      <c r="I87" s="46"/>
      <c r="J87" s="46"/>
      <c r="K87" s="46"/>
      <c r="L87" s="46"/>
      <c r="M87" s="46"/>
      <c r="N87" s="46"/>
      <c r="O87" s="46"/>
    </row>
    <row r="88" spans="1:15" ht="26.4" x14ac:dyDescent="0.25">
      <c r="A88" s="52" t="s">
        <v>405</v>
      </c>
      <c r="B88" s="47" t="s">
        <v>292</v>
      </c>
      <c r="C88" s="43"/>
      <c r="D88" s="73"/>
      <c r="E88" s="73"/>
      <c r="F88" s="43"/>
      <c r="G88" s="43" t="e">
        <f t="shared" si="1"/>
        <v>#DIV/0!</v>
      </c>
      <c r="H88" s="75"/>
      <c r="I88" s="46"/>
      <c r="J88" s="46"/>
      <c r="K88" s="46"/>
      <c r="L88" s="46"/>
      <c r="M88" s="46"/>
      <c r="N88" s="46"/>
      <c r="O88" s="46"/>
    </row>
    <row r="89" spans="1:15" ht="26.4" x14ac:dyDescent="0.25">
      <c r="A89" s="52" t="s">
        <v>201</v>
      </c>
      <c r="B89" s="47" t="s">
        <v>202</v>
      </c>
      <c r="C89" s="43"/>
      <c r="D89" s="73"/>
      <c r="E89" s="73"/>
      <c r="F89" s="43"/>
      <c r="G89" s="43" t="e">
        <f t="shared" si="1"/>
        <v>#DIV/0!</v>
      </c>
      <c r="H89" s="75"/>
      <c r="I89" s="46"/>
      <c r="J89" s="46"/>
      <c r="K89" s="46"/>
      <c r="L89" s="46"/>
      <c r="M89" s="46"/>
      <c r="N89" s="46"/>
      <c r="O89" s="46"/>
    </row>
    <row r="90" spans="1:15" ht="26.4" x14ac:dyDescent="0.25">
      <c r="A90" s="78" t="s">
        <v>203</v>
      </c>
      <c r="B90" s="79" t="s">
        <v>204</v>
      </c>
      <c r="C90" s="75">
        <f>+C91+C94</f>
        <v>0</v>
      </c>
      <c r="D90" s="44"/>
      <c r="E90" s="44"/>
      <c r="F90" s="75">
        <f>+F91+F94</f>
        <v>0</v>
      </c>
      <c r="G90" s="75" t="e">
        <f t="shared" si="1"/>
        <v>#DIV/0!</v>
      </c>
      <c r="H90" s="75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5">
      <c r="A91" s="76" t="s">
        <v>406</v>
      </c>
      <c r="B91" s="77" t="s">
        <v>407</v>
      </c>
      <c r="C91" s="75">
        <f>+C92+C93</f>
        <v>0</v>
      </c>
      <c r="D91" s="73"/>
      <c r="E91" s="73"/>
      <c r="F91" s="75">
        <f>+F92+F93</f>
        <v>0</v>
      </c>
      <c r="G91" s="75" t="e">
        <f t="shared" si="1"/>
        <v>#DIV/0!</v>
      </c>
      <c r="H91" s="75"/>
      <c r="I91" s="46"/>
      <c r="J91" s="46"/>
      <c r="K91" s="46"/>
      <c r="L91" s="46"/>
      <c r="M91" s="46"/>
      <c r="N91" s="46"/>
      <c r="O91" s="46"/>
    </row>
    <row r="92" spans="1:15" ht="26.4" x14ac:dyDescent="0.25">
      <c r="A92" s="52" t="s">
        <v>408</v>
      </c>
      <c r="B92" s="47" t="s">
        <v>409</v>
      </c>
      <c r="C92" s="43"/>
      <c r="D92" s="73"/>
      <c r="E92" s="73"/>
      <c r="F92" s="43"/>
      <c r="G92" s="43" t="e">
        <f t="shared" si="1"/>
        <v>#DIV/0!</v>
      </c>
      <c r="H92" s="75"/>
      <c r="I92" s="46"/>
      <c r="J92" s="46"/>
      <c r="K92" s="46"/>
      <c r="L92" s="46"/>
      <c r="M92" s="46"/>
      <c r="N92" s="46"/>
      <c r="O92" s="46"/>
    </row>
    <row r="93" spans="1:15" ht="26.4" x14ac:dyDescent="0.25">
      <c r="A93" s="52" t="s">
        <v>410</v>
      </c>
      <c r="B93" s="47" t="s">
        <v>411</v>
      </c>
      <c r="C93" s="43"/>
      <c r="D93" s="73"/>
      <c r="E93" s="73"/>
      <c r="F93" s="43"/>
      <c r="G93" s="43" t="e">
        <f t="shared" si="1"/>
        <v>#DIV/0!</v>
      </c>
      <c r="H93" s="75"/>
      <c r="I93" s="46"/>
      <c r="J93" s="46"/>
      <c r="K93" s="46"/>
      <c r="L93" s="46"/>
      <c r="M93" s="46"/>
      <c r="N93" s="46"/>
      <c r="O93" s="46"/>
    </row>
    <row r="94" spans="1:15" x14ac:dyDescent="0.25">
      <c r="A94" s="76" t="s">
        <v>205</v>
      </c>
      <c r="B94" s="77" t="s">
        <v>206</v>
      </c>
      <c r="C94" s="75">
        <f>SUM(C95:C97)</f>
        <v>0</v>
      </c>
      <c r="D94" s="73"/>
      <c r="E94" s="73"/>
      <c r="F94" s="75">
        <f>SUM(F95:F97)</f>
        <v>0</v>
      </c>
      <c r="G94" s="75" t="e">
        <f t="shared" si="1"/>
        <v>#DIV/0!</v>
      </c>
      <c r="H94" s="75"/>
      <c r="I94" s="46"/>
      <c r="J94" s="46"/>
      <c r="K94" s="46"/>
      <c r="L94" s="46"/>
      <c r="M94" s="46"/>
      <c r="N94" s="46"/>
      <c r="O94" s="46"/>
    </row>
    <row r="95" spans="1:15" x14ac:dyDescent="0.25">
      <c r="A95" s="52" t="s">
        <v>207</v>
      </c>
      <c r="B95" s="47" t="s">
        <v>208</v>
      </c>
      <c r="C95" s="43"/>
      <c r="D95" s="73"/>
      <c r="E95" s="73"/>
      <c r="F95" s="43"/>
      <c r="G95" s="43" t="e">
        <f t="shared" si="1"/>
        <v>#DIV/0!</v>
      </c>
      <c r="H95" s="75"/>
      <c r="I95" s="46"/>
      <c r="J95" s="46"/>
      <c r="K95" s="46"/>
      <c r="L95" s="46"/>
      <c r="M95" s="46"/>
      <c r="N95" s="46"/>
      <c r="O95" s="46"/>
    </row>
    <row r="96" spans="1:15" x14ac:dyDescent="0.25">
      <c r="A96" s="52" t="s">
        <v>412</v>
      </c>
      <c r="B96" s="47" t="s">
        <v>413</v>
      </c>
      <c r="C96" s="43"/>
      <c r="D96" s="73"/>
      <c r="E96" s="73"/>
      <c r="F96" s="43"/>
      <c r="G96" s="43" t="e">
        <f t="shared" si="1"/>
        <v>#DIV/0!</v>
      </c>
      <c r="H96" s="75"/>
      <c r="I96" s="46"/>
      <c r="J96" s="46"/>
      <c r="K96" s="46"/>
      <c r="L96" s="46"/>
      <c r="M96" s="46"/>
      <c r="N96" s="46"/>
      <c r="O96" s="46"/>
    </row>
    <row r="97" spans="1:15" x14ac:dyDescent="0.25">
      <c r="A97" s="52" t="s">
        <v>414</v>
      </c>
      <c r="B97" s="47" t="s">
        <v>415</v>
      </c>
      <c r="C97" s="43"/>
      <c r="D97" s="73"/>
      <c r="E97" s="73"/>
      <c r="F97" s="43"/>
      <c r="G97" s="43" t="e">
        <f t="shared" si="1"/>
        <v>#DIV/0!</v>
      </c>
      <c r="H97" s="75"/>
      <c r="I97" s="46"/>
      <c r="J97" s="46"/>
      <c r="K97" s="46"/>
      <c r="L97" s="46"/>
      <c r="M97" s="46"/>
      <c r="N97" s="46"/>
      <c r="O97" s="46"/>
    </row>
    <row r="98" spans="1:15" x14ac:dyDescent="0.25">
      <c r="A98" s="78" t="s">
        <v>209</v>
      </c>
      <c r="B98" s="79" t="s">
        <v>210</v>
      </c>
      <c r="C98" s="75">
        <f>+C99+C103+C107</f>
        <v>0</v>
      </c>
      <c r="D98" s="44"/>
      <c r="E98" s="44"/>
      <c r="F98" s="75">
        <f>+F99+F103+F107</f>
        <v>0</v>
      </c>
      <c r="G98" s="75" t="e">
        <f t="shared" si="1"/>
        <v>#DIV/0!</v>
      </c>
      <c r="H98" s="75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5">
      <c r="A99" s="76" t="s">
        <v>211</v>
      </c>
      <c r="B99" s="77" t="s">
        <v>212</v>
      </c>
      <c r="C99" s="75">
        <f>SUM(C100:C102)</f>
        <v>0</v>
      </c>
      <c r="D99" s="73"/>
      <c r="E99" s="73"/>
      <c r="F99" s="75">
        <f>SUM(F100:F102)</f>
        <v>0</v>
      </c>
      <c r="G99" s="75" t="e">
        <f t="shared" si="1"/>
        <v>#DIV/0!</v>
      </c>
      <c r="H99" s="75"/>
      <c r="I99" s="46"/>
      <c r="J99" s="46"/>
      <c r="K99" s="46"/>
      <c r="L99" s="46"/>
      <c r="M99" s="46"/>
      <c r="N99" s="46"/>
      <c r="O99" s="46"/>
    </row>
    <row r="100" spans="1:15" x14ac:dyDescent="0.25">
      <c r="A100" s="52" t="s">
        <v>213</v>
      </c>
      <c r="B100" s="47" t="s">
        <v>214</v>
      </c>
      <c r="C100" s="43"/>
      <c r="D100" s="73"/>
      <c r="E100" s="73"/>
      <c r="F100" s="43"/>
      <c r="G100" s="43" t="e">
        <f t="shared" si="1"/>
        <v>#DIV/0!</v>
      </c>
      <c r="H100" s="75"/>
      <c r="I100" s="46"/>
      <c r="J100" s="46"/>
      <c r="K100" s="46"/>
      <c r="L100" s="46"/>
      <c r="M100" s="46"/>
      <c r="N100" s="46"/>
      <c r="O100" s="46"/>
    </row>
    <row r="101" spans="1:15" x14ac:dyDescent="0.25">
      <c r="A101" s="52" t="s">
        <v>416</v>
      </c>
      <c r="B101" s="47" t="s">
        <v>417</v>
      </c>
      <c r="C101" s="43"/>
      <c r="D101" s="73"/>
      <c r="E101" s="73"/>
      <c r="F101" s="43"/>
      <c r="G101" s="43" t="e">
        <f t="shared" si="1"/>
        <v>#DIV/0!</v>
      </c>
      <c r="H101" s="75"/>
      <c r="I101" s="46"/>
      <c r="J101" s="46"/>
      <c r="K101" s="46"/>
      <c r="L101" s="46"/>
      <c r="M101" s="46"/>
      <c r="N101" s="46"/>
      <c r="O101" s="46"/>
    </row>
    <row r="102" spans="1:15" x14ac:dyDescent="0.25">
      <c r="A102" s="52" t="s">
        <v>215</v>
      </c>
      <c r="B102" s="47" t="s">
        <v>216</v>
      </c>
      <c r="C102" s="43"/>
      <c r="D102" s="73"/>
      <c r="E102" s="73"/>
      <c r="F102" s="43"/>
      <c r="G102" s="43" t="e">
        <f t="shared" si="1"/>
        <v>#DIV/0!</v>
      </c>
      <c r="H102" s="75"/>
      <c r="I102" s="46"/>
      <c r="J102" s="46"/>
      <c r="K102" s="46"/>
      <c r="L102" s="46"/>
      <c r="M102" s="46"/>
      <c r="N102" s="46"/>
      <c r="O102" s="46"/>
    </row>
    <row r="103" spans="1:15" x14ac:dyDescent="0.25">
      <c r="A103" s="76" t="s">
        <v>217</v>
      </c>
      <c r="B103" s="77" t="s">
        <v>218</v>
      </c>
      <c r="C103" s="75">
        <f>SUM(C104:C106)</f>
        <v>0</v>
      </c>
      <c r="D103" s="73"/>
      <c r="E103" s="73"/>
      <c r="F103" s="75">
        <f>SUM(F104:F106)</f>
        <v>0</v>
      </c>
      <c r="G103" s="75" t="e">
        <f t="shared" si="1"/>
        <v>#DIV/0!</v>
      </c>
      <c r="H103" s="75"/>
      <c r="I103" s="46"/>
      <c r="J103" s="46"/>
      <c r="K103" s="46"/>
      <c r="L103" s="46"/>
      <c r="M103" s="46"/>
      <c r="N103" s="46"/>
      <c r="O103" s="46"/>
    </row>
    <row r="104" spans="1:15" x14ac:dyDescent="0.25">
      <c r="A104" s="52" t="s">
        <v>219</v>
      </c>
      <c r="B104" s="47" t="s">
        <v>220</v>
      </c>
      <c r="C104" s="43"/>
      <c r="D104" s="73"/>
      <c r="E104" s="73"/>
      <c r="F104" s="43"/>
      <c r="G104" s="43" t="e">
        <f t="shared" si="1"/>
        <v>#DIV/0!</v>
      </c>
      <c r="H104" s="75"/>
      <c r="I104" s="46"/>
      <c r="J104" s="46"/>
      <c r="K104" s="46"/>
      <c r="L104" s="46"/>
      <c r="M104" s="46"/>
      <c r="N104" s="46"/>
      <c r="O104" s="46"/>
    </row>
    <row r="105" spans="1:15" x14ac:dyDescent="0.25">
      <c r="A105" s="52" t="s">
        <v>418</v>
      </c>
      <c r="B105" s="47" t="s">
        <v>419</v>
      </c>
      <c r="C105" s="43"/>
      <c r="D105" s="73"/>
      <c r="E105" s="73"/>
      <c r="F105" s="43"/>
      <c r="G105" s="43" t="e">
        <f t="shared" si="1"/>
        <v>#DIV/0!</v>
      </c>
      <c r="H105" s="75"/>
      <c r="I105" s="46"/>
      <c r="J105" s="46"/>
      <c r="K105" s="46"/>
      <c r="L105" s="46"/>
      <c r="M105" s="46"/>
      <c r="N105" s="46"/>
      <c r="O105" s="46"/>
    </row>
    <row r="106" spans="1:15" x14ac:dyDescent="0.25">
      <c r="A106" s="52" t="s">
        <v>221</v>
      </c>
      <c r="B106" s="47" t="s">
        <v>222</v>
      </c>
      <c r="C106" s="43"/>
      <c r="D106" s="73"/>
      <c r="E106" s="73"/>
      <c r="F106" s="43"/>
      <c r="G106" s="43" t="e">
        <f t="shared" si="1"/>
        <v>#DIV/0!</v>
      </c>
      <c r="H106" s="75"/>
      <c r="I106" s="46"/>
      <c r="J106" s="46"/>
      <c r="K106" s="46"/>
      <c r="L106" s="46"/>
      <c r="M106" s="46"/>
      <c r="N106" s="46"/>
      <c r="O106" s="46"/>
    </row>
    <row r="107" spans="1:15" x14ac:dyDescent="0.25">
      <c r="A107" s="76" t="s">
        <v>223</v>
      </c>
      <c r="B107" s="77" t="s">
        <v>224</v>
      </c>
      <c r="C107" s="75">
        <f>SUM(C108:C112)</f>
        <v>0</v>
      </c>
      <c r="D107" s="73"/>
      <c r="E107" s="73"/>
      <c r="F107" s="75">
        <f>SUM(F108:F112)</f>
        <v>0</v>
      </c>
      <c r="G107" s="75" t="e">
        <f t="shared" si="1"/>
        <v>#DIV/0!</v>
      </c>
      <c r="H107" s="75"/>
      <c r="I107" s="46"/>
      <c r="J107" s="46"/>
      <c r="K107" s="46"/>
      <c r="L107" s="46"/>
      <c r="M107" s="46"/>
      <c r="N107" s="46"/>
      <c r="O107" s="46"/>
    </row>
    <row r="108" spans="1:15" x14ac:dyDescent="0.25">
      <c r="A108" s="52" t="s">
        <v>420</v>
      </c>
      <c r="B108" s="47" t="s">
        <v>421</v>
      </c>
      <c r="C108" s="43"/>
      <c r="D108" s="73"/>
      <c r="E108" s="73"/>
      <c r="F108" s="43"/>
      <c r="G108" s="43" t="e">
        <f t="shared" si="1"/>
        <v>#DIV/0!</v>
      </c>
      <c r="H108" s="75"/>
      <c r="I108" s="46"/>
      <c r="J108" s="46"/>
      <c r="K108" s="46"/>
      <c r="L108" s="46"/>
      <c r="M108" s="46"/>
      <c r="N108" s="46"/>
      <c r="O108" s="46"/>
    </row>
    <row r="109" spans="1:15" x14ac:dyDescent="0.25">
      <c r="A109" s="52" t="s">
        <v>422</v>
      </c>
      <c r="B109" s="47" t="s">
        <v>423</v>
      </c>
      <c r="C109" s="43"/>
      <c r="D109" s="73"/>
      <c r="E109" s="73"/>
      <c r="F109" s="43"/>
      <c r="G109" s="43" t="e">
        <f t="shared" si="1"/>
        <v>#DIV/0!</v>
      </c>
      <c r="H109" s="75"/>
      <c r="I109" s="46"/>
      <c r="J109" s="46"/>
      <c r="K109" s="46"/>
      <c r="L109" s="46"/>
      <c r="M109" s="46"/>
      <c r="N109" s="46"/>
      <c r="O109" s="46"/>
    </row>
    <row r="110" spans="1:15" x14ac:dyDescent="0.25">
      <c r="A110" s="52" t="s">
        <v>424</v>
      </c>
      <c r="B110" s="47" t="s">
        <v>425</v>
      </c>
      <c r="C110" s="43"/>
      <c r="D110" s="73"/>
      <c r="E110" s="73"/>
      <c r="F110" s="43"/>
      <c r="G110" s="43" t="e">
        <f t="shared" si="1"/>
        <v>#DIV/0!</v>
      </c>
      <c r="H110" s="75"/>
      <c r="I110" s="46"/>
      <c r="J110" s="46"/>
      <c r="K110" s="46"/>
      <c r="L110" s="46"/>
      <c r="M110" s="46"/>
      <c r="N110" s="46"/>
      <c r="O110" s="46"/>
    </row>
    <row r="111" spans="1:15" x14ac:dyDescent="0.25">
      <c r="A111" s="52" t="s">
        <v>225</v>
      </c>
      <c r="B111" s="47" t="s">
        <v>226</v>
      </c>
      <c r="C111" s="43"/>
      <c r="D111" s="73"/>
      <c r="E111" s="73"/>
      <c r="F111" s="43"/>
      <c r="G111" s="43" t="e">
        <f t="shared" si="1"/>
        <v>#DIV/0!</v>
      </c>
      <c r="H111" s="75"/>
      <c r="I111" s="46"/>
      <c r="J111" s="46"/>
      <c r="K111" s="46"/>
      <c r="L111" s="46"/>
      <c r="M111" s="46"/>
      <c r="N111" s="46"/>
      <c r="O111" s="46"/>
    </row>
    <row r="112" spans="1:15" x14ac:dyDescent="0.25">
      <c r="A112" s="52" t="s">
        <v>426</v>
      </c>
      <c r="B112" s="47" t="s">
        <v>333</v>
      </c>
      <c r="C112" s="43"/>
      <c r="D112" s="73"/>
      <c r="E112" s="73"/>
      <c r="F112" s="43"/>
      <c r="G112" s="43" t="e">
        <f t="shared" si="1"/>
        <v>#DIV/0!</v>
      </c>
      <c r="H112" s="75"/>
      <c r="I112" s="46"/>
      <c r="J112" s="46"/>
      <c r="K112" s="46"/>
      <c r="L112" s="46"/>
      <c r="M112" s="46"/>
      <c r="N112" s="46"/>
      <c r="O112" s="46"/>
    </row>
    <row r="113" spans="1:15" x14ac:dyDescent="0.25">
      <c r="A113" s="90" t="s">
        <v>57</v>
      </c>
      <c r="B113" s="91" t="s">
        <v>227</v>
      </c>
      <c r="C113" s="92">
        <f>+C114+C121+C148+C151+C154</f>
        <v>237666.63999999998</v>
      </c>
      <c r="D113" s="93">
        <f>+D114+D121+D148+D151+D154</f>
        <v>42914</v>
      </c>
      <c r="E113" s="93">
        <f>+E114+E121+E148+E151+E154</f>
        <v>42914</v>
      </c>
      <c r="F113" s="92">
        <f>+F114+F121+F148+F151+F154</f>
        <v>429775.26</v>
      </c>
      <c r="G113" s="92">
        <f t="shared" si="1"/>
        <v>180.83112547894817</v>
      </c>
      <c r="H113" s="92">
        <f>+F113/D113*100</f>
        <v>1001.4803094561216</v>
      </c>
      <c r="I113" s="55"/>
      <c r="J113" s="55"/>
      <c r="K113" s="55"/>
      <c r="L113" s="55"/>
      <c r="M113" s="55"/>
      <c r="N113" s="55"/>
      <c r="O113" s="55"/>
    </row>
    <row r="114" spans="1:15" x14ac:dyDescent="0.25">
      <c r="A114" s="78" t="s">
        <v>59</v>
      </c>
      <c r="B114" s="79" t="s">
        <v>228</v>
      </c>
      <c r="C114" s="75">
        <f>+C115+C117</f>
        <v>0</v>
      </c>
      <c r="D114" s="44"/>
      <c r="E114" s="44"/>
      <c r="F114" s="75">
        <f>+F115+F117</f>
        <v>0</v>
      </c>
      <c r="G114" s="75" t="e">
        <f t="shared" si="1"/>
        <v>#DIV/0!</v>
      </c>
      <c r="H114" s="75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5">
      <c r="A115" s="76" t="s">
        <v>427</v>
      </c>
      <c r="B115" s="77" t="s">
        <v>428</v>
      </c>
      <c r="C115" s="75">
        <f>+C116</f>
        <v>0</v>
      </c>
      <c r="D115" s="73"/>
      <c r="E115" s="73"/>
      <c r="F115" s="75">
        <f>+F116</f>
        <v>0</v>
      </c>
      <c r="G115" s="75" t="e">
        <f t="shared" si="1"/>
        <v>#DIV/0!</v>
      </c>
      <c r="H115" s="75"/>
      <c r="I115" s="46"/>
      <c r="J115" s="46"/>
      <c r="K115" s="46"/>
      <c r="L115" s="46"/>
      <c r="M115" s="46"/>
      <c r="N115" s="46"/>
      <c r="O115" s="46"/>
    </row>
    <row r="116" spans="1:15" x14ac:dyDescent="0.25">
      <c r="A116" s="52" t="s">
        <v>429</v>
      </c>
      <c r="B116" s="47" t="s">
        <v>344</v>
      </c>
      <c r="C116" s="43"/>
      <c r="D116" s="73"/>
      <c r="E116" s="73"/>
      <c r="F116" s="43"/>
      <c r="G116" s="43" t="e">
        <f t="shared" si="1"/>
        <v>#DIV/0!</v>
      </c>
      <c r="H116" s="75"/>
      <c r="I116" s="46"/>
      <c r="J116" s="46"/>
      <c r="K116" s="46"/>
      <c r="L116" s="46"/>
      <c r="M116" s="46"/>
      <c r="N116" s="46"/>
      <c r="O116" s="46"/>
    </row>
    <row r="117" spans="1:15" x14ac:dyDescent="0.25">
      <c r="A117" s="76" t="s">
        <v>229</v>
      </c>
      <c r="B117" s="77" t="s">
        <v>230</v>
      </c>
      <c r="C117" s="75">
        <f>+C118+C119+C120</f>
        <v>0</v>
      </c>
      <c r="D117" s="73"/>
      <c r="E117" s="73"/>
      <c r="F117" s="75">
        <f>+F118+F119+F120</f>
        <v>0</v>
      </c>
      <c r="G117" s="75" t="e">
        <f t="shared" si="1"/>
        <v>#DIV/0!</v>
      </c>
      <c r="H117" s="75"/>
      <c r="I117" s="46"/>
      <c r="J117" s="46"/>
      <c r="K117" s="46"/>
      <c r="L117" s="46"/>
      <c r="M117" s="46"/>
      <c r="N117" s="46"/>
      <c r="O117" s="46"/>
    </row>
    <row r="118" spans="1:15" x14ac:dyDescent="0.25">
      <c r="A118" s="52" t="s">
        <v>231</v>
      </c>
      <c r="B118" s="47" t="s">
        <v>232</v>
      </c>
      <c r="C118" s="43"/>
      <c r="D118" s="73"/>
      <c r="E118" s="73"/>
      <c r="F118" s="43"/>
      <c r="G118" s="43" t="e">
        <f t="shared" si="1"/>
        <v>#DIV/0!</v>
      </c>
      <c r="H118" s="75"/>
      <c r="I118" s="46"/>
      <c r="J118" s="46"/>
      <c r="K118" s="46"/>
      <c r="L118" s="46"/>
      <c r="M118" s="46"/>
      <c r="N118" s="46"/>
      <c r="O118" s="46"/>
    </row>
    <row r="119" spans="1:15" x14ac:dyDescent="0.25">
      <c r="A119" s="52" t="s">
        <v>430</v>
      </c>
      <c r="B119" s="47" t="s">
        <v>348</v>
      </c>
      <c r="C119" s="43"/>
      <c r="D119" s="73"/>
      <c r="E119" s="73"/>
      <c r="F119" s="43"/>
      <c r="G119" s="43" t="e">
        <f t="shared" si="1"/>
        <v>#DIV/0!</v>
      </c>
      <c r="H119" s="75"/>
      <c r="I119" s="46"/>
      <c r="J119" s="46"/>
      <c r="K119" s="46"/>
      <c r="L119" s="46"/>
      <c r="M119" s="46"/>
      <c r="N119" s="46"/>
      <c r="O119" s="46"/>
    </row>
    <row r="120" spans="1:15" x14ac:dyDescent="0.25">
      <c r="A120" s="52" t="s">
        <v>431</v>
      </c>
      <c r="B120" s="47" t="s">
        <v>432</v>
      </c>
      <c r="C120" s="43"/>
      <c r="D120" s="73"/>
      <c r="E120" s="73"/>
      <c r="F120" s="43"/>
      <c r="G120" s="43" t="e">
        <f t="shared" si="1"/>
        <v>#DIV/0!</v>
      </c>
      <c r="H120" s="75"/>
      <c r="I120" s="46"/>
      <c r="J120" s="46"/>
      <c r="K120" s="46"/>
      <c r="L120" s="46"/>
      <c r="M120" s="46"/>
      <c r="N120" s="46"/>
      <c r="O120" s="46"/>
    </row>
    <row r="121" spans="1:15" x14ac:dyDescent="0.25">
      <c r="A121" s="78" t="s">
        <v>233</v>
      </c>
      <c r="B121" s="79" t="s">
        <v>234</v>
      </c>
      <c r="C121" s="75">
        <f>+C122+C126+C134+C137+C141+C144</f>
        <v>104337.79999999999</v>
      </c>
      <c r="D121" s="44">
        <v>42914</v>
      </c>
      <c r="E121" s="44">
        <v>42914</v>
      </c>
      <c r="F121" s="75">
        <f>+F122+F126+F134+F137+F141+F144</f>
        <v>53082.74</v>
      </c>
      <c r="G121" s="75">
        <f t="shared" si="1"/>
        <v>50.875847487679451</v>
      </c>
      <c r="H121" s="75">
        <f>+F121/D121*100</f>
        <v>123.69562380575103</v>
      </c>
      <c r="I121" s="46"/>
      <c r="J121" s="46"/>
      <c r="K121" s="46"/>
      <c r="L121" s="46"/>
      <c r="M121" s="46"/>
      <c r="N121" s="46"/>
      <c r="O121" s="46"/>
    </row>
    <row r="122" spans="1:15" x14ac:dyDescent="0.25">
      <c r="A122" s="76" t="s">
        <v>235</v>
      </c>
      <c r="B122" s="77" t="s">
        <v>236</v>
      </c>
      <c r="C122" s="75">
        <f>SUM(C123:C125)</f>
        <v>0</v>
      </c>
      <c r="D122" s="73"/>
      <c r="E122" s="73"/>
      <c r="F122" s="75">
        <f>SUM(F123:F125)</f>
        <v>0</v>
      </c>
      <c r="G122" s="75" t="e">
        <f t="shared" si="1"/>
        <v>#DIV/0!</v>
      </c>
      <c r="H122" s="75"/>
      <c r="I122" s="46"/>
      <c r="J122" s="46"/>
      <c r="K122" s="46"/>
      <c r="L122" s="46"/>
      <c r="M122" s="46"/>
      <c r="N122" s="46"/>
      <c r="O122" s="46"/>
    </row>
    <row r="123" spans="1:15" x14ac:dyDescent="0.25">
      <c r="A123" s="52" t="s">
        <v>433</v>
      </c>
      <c r="B123" s="47" t="s">
        <v>354</v>
      </c>
      <c r="C123" s="43"/>
      <c r="D123" s="73"/>
      <c r="E123" s="73"/>
      <c r="F123" s="43"/>
      <c r="G123" s="43" t="e">
        <f t="shared" si="1"/>
        <v>#DIV/0!</v>
      </c>
      <c r="H123" s="75"/>
      <c r="I123" s="46"/>
      <c r="J123" s="46"/>
      <c r="K123" s="46"/>
      <c r="L123" s="46"/>
      <c r="M123" s="46"/>
      <c r="N123" s="46"/>
      <c r="O123" s="46"/>
    </row>
    <row r="124" spans="1:15" x14ac:dyDescent="0.25">
      <c r="A124" s="52" t="s">
        <v>237</v>
      </c>
      <c r="B124" s="47" t="s">
        <v>238</v>
      </c>
      <c r="C124" s="43"/>
      <c r="D124" s="73"/>
      <c r="E124" s="73"/>
      <c r="F124" s="43"/>
      <c r="G124" s="43" t="e">
        <f t="shared" si="1"/>
        <v>#DIV/0!</v>
      </c>
      <c r="H124" s="75"/>
      <c r="I124" s="46"/>
      <c r="J124" s="46"/>
      <c r="K124" s="46"/>
      <c r="L124" s="46"/>
      <c r="M124" s="46"/>
      <c r="N124" s="46"/>
      <c r="O124" s="46"/>
    </row>
    <row r="125" spans="1:15" x14ac:dyDescent="0.25">
      <c r="A125" s="52" t="s">
        <v>434</v>
      </c>
      <c r="B125" s="47" t="s">
        <v>435</v>
      </c>
      <c r="C125" s="43"/>
      <c r="D125" s="73"/>
      <c r="E125" s="73"/>
      <c r="F125" s="43"/>
      <c r="G125" s="43" t="e">
        <f t="shared" si="1"/>
        <v>#DIV/0!</v>
      </c>
      <c r="H125" s="75"/>
      <c r="I125" s="46"/>
      <c r="J125" s="46"/>
      <c r="K125" s="46"/>
      <c r="L125" s="46"/>
      <c r="M125" s="46"/>
      <c r="N125" s="46"/>
      <c r="O125" s="46"/>
    </row>
    <row r="126" spans="1:15" x14ac:dyDescent="0.25">
      <c r="A126" s="76" t="s">
        <v>239</v>
      </c>
      <c r="B126" s="77" t="s">
        <v>240</v>
      </c>
      <c r="C126" s="75">
        <f>SUM(C127:C133)</f>
        <v>14565.01</v>
      </c>
      <c r="D126" s="73"/>
      <c r="E126" s="73"/>
      <c r="F126" s="75">
        <f>SUM(F127:F133)</f>
        <v>0</v>
      </c>
      <c r="G126" s="75">
        <f t="shared" si="1"/>
        <v>0</v>
      </c>
      <c r="H126" s="75"/>
      <c r="I126" s="46"/>
      <c r="J126" s="46"/>
      <c r="K126" s="46"/>
      <c r="L126" s="46"/>
      <c r="M126" s="46"/>
      <c r="N126" s="46"/>
      <c r="O126" s="46"/>
    </row>
    <row r="127" spans="1:15" x14ac:dyDescent="0.25">
      <c r="A127" s="52" t="s">
        <v>241</v>
      </c>
      <c r="B127" s="47" t="s">
        <v>242</v>
      </c>
      <c r="C127" s="43">
        <v>14565.01</v>
      </c>
      <c r="D127" s="73"/>
      <c r="E127" s="73"/>
      <c r="F127" s="43"/>
      <c r="G127" s="43">
        <f t="shared" si="1"/>
        <v>0</v>
      </c>
      <c r="H127" s="75"/>
      <c r="I127" s="46"/>
      <c r="J127" s="46"/>
      <c r="K127" s="46"/>
      <c r="L127" s="46"/>
      <c r="M127" s="46"/>
      <c r="N127" s="46"/>
      <c r="O127" s="46"/>
    </row>
    <row r="128" spans="1:15" x14ac:dyDescent="0.25">
      <c r="A128" s="52" t="s">
        <v>436</v>
      </c>
      <c r="B128" s="47" t="s">
        <v>437</v>
      </c>
      <c r="C128" s="43"/>
      <c r="D128" s="73"/>
      <c r="E128" s="73"/>
      <c r="F128" s="43"/>
      <c r="G128" s="43" t="e">
        <f t="shared" si="1"/>
        <v>#DIV/0!</v>
      </c>
      <c r="H128" s="75"/>
      <c r="I128" s="46"/>
      <c r="J128" s="46"/>
      <c r="K128" s="46"/>
      <c r="L128" s="46"/>
      <c r="M128" s="46"/>
      <c r="N128" s="46"/>
      <c r="O128" s="46"/>
    </row>
    <row r="129" spans="1:15" x14ac:dyDescent="0.25">
      <c r="A129" s="52" t="s">
        <v>438</v>
      </c>
      <c r="B129" s="47" t="s">
        <v>439</v>
      </c>
      <c r="C129" s="43"/>
      <c r="D129" s="73"/>
      <c r="E129" s="73"/>
      <c r="F129" s="43"/>
      <c r="G129" s="43" t="e">
        <f t="shared" si="1"/>
        <v>#DIV/0!</v>
      </c>
      <c r="H129" s="75"/>
      <c r="I129" s="46"/>
      <c r="J129" s="46"/>
      <c r="K129" s="46"/>
      <c r="L129" s="46"/>
      <c r="M129" s="46"/>
      <c r="N129" s="46"/>
      <c r="O129" s="46"/>
    </row>
    <row r="130" spans="1:15" x14ac:dyDescent="0.25">
      <c r="A130" s="52" t="s">
        <v>243</v>
      </c>
      <c r="B130" s="47" t="s">
        <v>244</v>
      </c>
      <c r="C130" s="43"/>
      <c r="D130" s="73"/>
      <c r="E130" s="73"/>
      <c r="F130" s="43"/>
      <c r="G130" s="43" t="e">
        <f t="shared" si="1"/>
        <v>#DIV/0!</v>
      </c>
      <c r="H130" s="75"/>
      <c r="I130" s="46"/>
      <c r="J130" s="46"/>
      <c r="K130" s="46"/>
      <c r="L130" s="46"/>
      <c r="M130" s="46"/>
      <c r="N130" s="46"/>
      <c r="O130" s="46"/>
    </row>
    <row r="131" spans="1:15" x14ac:dyDescent="0.25">
      <c r="A131" s="52" t="s">
        <v>440</v>
      </c>
      <c r="B131" s="47" t="s">
        <v>441</v>
      </c>
      <c r="C131" s="43"/>
      <c r="D131" s="73"/>
      <c r="E131" s="73"/>
      <c r="F131" s="43"/>
      <c r="G131" s="43" t="e">
        <f t="shared" si="1"/>
        <v>#DIV/0!</v>
      </c>
      <c r="H131" s="75"/>
      <c r="I131" s="46"/>
      <c r="J131" s="46"/>
      <c r="K131" s="46"/>
      <c r="L131" s="46"/>
      <c r="M131" s="46"/>
      <c r="N131" s="46"/>
      <c r="O131" s="46"/>
    </row>
    <row r="132" spans="1:15" x14ac:dyDescent="0.25">
      <c r="A132" s="52" t="s">
        <v>442</v>
      </c>
      <c r="B132" s="47" t="s">
        <v>360</v>
      </c>
      <c r="C132" s="43"/>
      <c r="D132" s="73"/>
      <c r="E132" s="73"/>
      <c r="F132" s="43"/>
      <c r="G132" s="43" t="e">
        <f t="shared" si="1"/>
        <v>#DIV/0!</v>
      </c>
      <c r="H132" s="75"/>
      <c r="I132" s="46"/>
      <c r="J132" s="46"/>
      <c r="K132" s="46"/>
      <c r="L132" s="46"/>
      <c r="M132" s="46"/>
      <c r="N132" s="46"/>
      <c r="O132" s="46"/>
    </row>
    <row r="133" spans="1:15" x14ac:dyDescent="0.25">
      <c r="A133" s="52" t="s">
        <v>443</v>
      </c>
      <c r="B133" s="47" t="s">
        <v>362</v>
      </c>
      <c r="C133" s="43"/>
      <c r="D133" s="73"/>
      <c r="E133" s="73"/>
      <c r="F133" s="43"/>
      <c r="G133" s="43" t="e">
        <f t="shared" si="1"/>
        <v>#DIV/0!</v>
      </c>
      <c r="H133" s="75"/>
      <c r="I133" s="46"/>
      <c r="J133" s="46"/>
      <c r="K133" s="46"/>
      <c r="L133" s="46"/>
      <c r="M133" s="46"/>
      <c r="N133" s="46"/>
      <c r="O133" s="46"/>
    </row>
    <row r="134" spans="1:15" x14ac:dyDescent="0.25">
      <c r="A134" s="76" t="s">
        <v>444</v>
      </c>
      <c r="B134" s="77" t="s">
        <v>445</v>
      </c>
      <c r="C134" s="75">
        <f>+C135+C136</f>
        <v>0</v>
      </c>
      <c r="D134" s="73"/>
      <c r="E134" s="73"/>
      <c r="F134" s="75">
        <f>+F135+F136</f>
        <v>0</v>
      </c>
      <c r="G134" s="75" t="e">
        <f t="shared" si="1"/>
        <v>#DIV/0!</v>
      </c>
      <c r="H134" s="75"/>
      <c r="I134" s="46"/>
      <c r="J134" s="46"/>
      <c r="K134" s="46"/>
      <c r="L134" s="46"/>
      <c r="M134" s="46"/>
      <c r="N134" s="46"/>
      <c r="O134" s="46"/>
    </row>
    <row r="135" spans="1:15" x14ac:dyDescent="0.25">
      <c r="A135" s="52" t="s">
        <v>446</v>
      </c>
      <c r="B135" s="47" t="s">
        <v>366</v>
      </c>
      <c r="C135" s="43"/>
      <c r="D135" s="73"/>
      <c r="E135" s="73"/>
      <c r="F135" s="43"/>
      <c r="G135" s="43" t="e">
        <f t="shared" si="1"/>
        <v>#DIV/0!</v>
      </c>
      <c r="H135" s="75"/>
      <c r="I135" s="46"/>
      <c r="J135" s="46"/>
      <c r="K135" s="46"/>
      <c r="L135" s="46"/>
      <c r="M135" s="46"/>
      <c r="N135" s="46"/>
      <c r="O135" s="46"/>
    </row>
    <row r="136" spans="1:15" x14ac:dyDescent="0.25">
      <c r="A136" s="52" t="s">
        <v>447</v>
      </c>
      <c r="B136" s="47" t="s">
        <v>368</v>
      </c>
      <c r="C136" s="43"/>
      <c r="D136" s="73"/>
      <c r="E136" s="73"/>
      <c r="F136" s="43"/>
      <c r="G136" s="43" t="e">
        <f t="shared" si="1"/>
        <v>#DIV/0!</v>
      </c>
      <c r="H136" s="75"/>
      <c r="I136" s="46"/>
      <c r="J136" s="46"/>
      <c r="K136" s="46"/>
      <c r="L136" s="46"/>
      <c r="M136" s="46"/>
      <c r="N136" s="46"/>
      <c r="O136" s="46"/>
    </row>
    <row r="137" spans="1:15" x14ac:dyDescent="0.25">
      <c r="A137" s="76" t="s">
        <v>448</v>
      </c>
      <c r="B137" s="77" t="s">
        <v>449</v>
      </c>
      <c r="C137" s="75">
        <f>+C138+C139+C140</f>
        <v>89772.79</v>
      </c>
      <c r="D137" s="73"/>
      <c r="E137" s="73"/>
      <c r="F137" s="75">
        <f>+F138+F139+F140</f>
        <v>53082.74</v>
      </c>
      <c r="G137" s="75">
        <f t="shared" ref="G137:G157" si="2">+F137/C137*100</f>
        <v>59.130099443272286</v>
      </c>
      <c r="H137" s="75"/>
      <c r="I137" s="46"/>
      <c r="J137" s="46"/>
      <c r="K137" s="46"/>
      <c r="L137" s="46"/>
      <c r="M137" s="46"/>
      <c r="N137" s="46"/>
      <c r="O137" s="46"/>
    </row>
    <row r="138" spans="1:15" x14ac:dyDescent="0.25">
      <c r="A138" s="52" t="s">
        <v>450</v>
      </c>
      <c r="B138" s="47" t="s">
        <v>451</v>
      </c>
      <c r="C138" s="43">
        <v>89772.79</v>
      </c>
      <c r="D138" s="73"/>
      <c r="E138" s="73"/>
      <c r="F138" s="43">
        <v>53082.74</v>
      </c>
      <c r="G138" s="43">
        <f t="shared" si="2"/>
        <v>59.130099443272286</v>
      </c>
      <c r="H138" s="75"/>
      <c r="I138" s="46"/>
      <c r="J138" s="46"/>
      <c r="K138" s="46"/>
      <c r="L138" s="46"/>
      <c r="M138" s="46"/>
      <c r="N138" s="46"/>
      <c r="O138" s="46"/>
    </row>
    <row r="139" spans="1:15" x14ac:dyDescent="0.25">
      <c r="A139" s="52" t="s">
        <v>452</v>
      </c>
      <c r="B139" s="47" t="s">
        <v>453</v>
      </c>
      <c r="C139" s="43"/>
      <c r="D139" s="73"/>
      <c r="E139" s="73"/>
      <c r="F139" s="43"/>
      <c r="G139" s="43" t="e">
        <f t="shared" si="2"/>
        <v>#DIV/0!</v>
      </c>
      <c r="H139" s="75"/>
      <c r="I139" s="46"/>
      <c r="J139" s="46"/>
      <c r="K139" s="46"/>
      <c r="L139" s="46"/>
      <c r="M139" s="46"/>
      <c r="N139" s="46"/>
      <c r="O139" s="46"/>
    </row>
    <row r="140" spans="1:15" x14ac:dyDescent="0.25">
      <c r="A140" s="52" t="s">
        <v>454</v>
      </c>
      <c r="B140" s="47" t="s">
        <v>455</v>
      </c>
      <c r="C140" s="43"/>
      <c r="D140" s="73"/>
      <c r="E140" s="73"/>
      <c r="F140" s="43"/>
      <c r="G140" s="43" t="e">
        <f t="shared" si="2"/>
        <v>#DIV/0!</v>
      </c>
      <c r="H140" s="75"/>
      <c r="I140" s="46"/>
      <c r="J140" s="46"/>
      <c r="K140" s="46"/>
      <c r="L140" s="46"/>
      <c r="M140" s="46"/>
      <c r="N140" s="46"/>
      <c r="O140" s="46"/>
    </row>
    <row r="141" spans="1:15" x14ac:dyDescent="0.25">
      <c r="A141" s="76" t="s">
        <v>456</v>
      </c>
      <c r="B141" s="77" t="s">
        <v>457</v>
      </c>
      <c r="C141" s="75">
        <f>+C142+C143</f>
        <v>0</v>
      </c>
      <c r="D141" s="73"/>
      <c r="E141" s="73"/>
      <c r="F141" s="75">
        <f>+F142+F143</f>
        <v>0</v>
      </c>
      <c r="G141" s="75" t="e">
        <f t="shared" si="2"/>
        <v>#DIV/0!</v>
      </c>
      <c r="H141" s="75"/>
      <c r="I141" s="46"/>
      <c r="J141" s="46"/>
      <c r="K141" s="46"/>
      <c r="L141" s="46"/>
      <c r="M141" s="46"/>
      <c r="N141" s="46"/>
      <c r="O141" s="46"/>
    </row>
    <row r="142" spans="1:15" x14ac:dyDescent="0.25">
      <c r="A142" s="52" t="s">
        <v>458</v>
      </c>
      <c r="B142" s="47" t="s">
        <v>459</v>
      </c>
      <c r="C142" s="43"/>
      <c r="D142" s="73"/>
      <c r="E142" s="73"/>
      <c r="F142" s="43"/>
      <c r="G142" s="43" t="e">
        <f t="shared" si="2"/>
        <v>#DIV/0!</v>
      </c>
      <c r="H142" s="75"/>
      <c r="I142" s="46"/>
      <c r="J142" s="46"/>
      <c r="K142" s="46"/>
      <c r="L142" s="46"/>
      <c r="M142" s="46"/>
      <c r="N142" s="46"/>
      <c r="O142" s="46"/>
    </row>
    <row r="143" spans="1:15" x14ac:dyDescent="0.25">
      <c r="A143" s="52" t="s">
        <v>460</v>
      </c>
      <c r="B143" s="47" t="s">
        <v>372</v>
      </c>
      <c r="C143" s="43"/>
      <c r="D143" s="73"/>
      <c r="E143" s="73"/>
      <c r="F143" s="43"/>
      <c r="G143" s="43" t="e">
        <f t="shared" si="2"/>
        <v>#DIV/0!</v>
      </c>
      <c r="H143" s="75"/>
      <c r="I143" s="46"/>
      <c r="J143" s="46"/>
      <c r="K143" s="46"/>
      <c r="L143" s="46"/>
      <c r="M143" s="46"/>
      <c r="N143" s="46"/>
      <c r="O143" s="46"/>
    </row>
    <row r="144" spans="1:15" x14ac:dyDescent="0.25">
      <c r="A144" s="76" t="s">
        <v>245</v>
      </c>
      <c r="B144" s="77" t="s">
        <v>246</v>
      </c>
      <c r="C144" s="75">
        <f>+C145+C146+C147</f>
        <v>0</v>
      </c>
      <c r="D144" s="73"/>
      <c r="E144" s="73"/>
      <c r="F144" s="75">
        <f>+F145+F146+F147</f>
        <v>0</v>
      </c>
      <c r="G144" s="75" t="e">
        <f t="shared" si="2"/>
        <v>#DIV/0!</v>
      </c>
      <c r="H144" s="75"/>
      <c r="I144" s="46"/>
      <c r="J144" s="46"/>
      <c r="K144" s="46"/>
      <c r="L144" s="46"/>
      <c r="M144" s="46"/>
      <c r="N144" s="46"/>
      <c r="O144" s="46"/>
    </row>
    <row r="145" spans="1:15" x14ac:dyDescent="0.25">
      <c r="A145" s="52" t="s">
        <v>247</v>
      </c>
      <c r="B145" s="47" t="s">
        <v>248</v>
      </c>
      <c r="C145" s="43"/>
      <c r="D145" s="73"/>
      <c r="E145" s="73"/>
      <c r="F145" s="43"/>
      <c r="G145" s="43" t="e">
        <f t="shared" si="2"/>
        <v>#DIV/0!</v>
      </c>
      <c r="H145" s="75"/>
      <c r="I145" s="46"/>
      <c r="J145" s="46"/>
      <c r="K145" s="46"/>
      <c r="L145" s="46"/>
      <c r="M145" s="46"/>
      <c r="N145" s="46"/>
      <c r="O145" s="46"/>
    </row>
    <row r="146" spans="1:15" x14ac:dyDescent="0.25">
      <c r="A146" s="52" t="s">
        <v>461</v>
      </c>
      <c r="B146" s="47" t="s">
        <v>462</v>
      </c>
      <c r="C146" s="43"/>
      <c r="D146" s="73"/>
      <c r="E146" s="73"/>
      <c r="F146" s="43"/>
      <c r="G146" s="43" t="e">
        <f t="shared" si="2"/>
        <v>#DIV/0!</v>
      </c>
      <c r="H146" s="75"/>
      <c r="I146" s="46"/>
      <c r="J146" s="46"/>
      <c r="K146" s="46"/>
      <c r="L146" s="46"/>
      <c r="M146" s="46"/>
      <c r="N146" s="46"/>
      <c r="O146" s="46"/>
    </row>
    <row r="147" spans="1:15" x14ac:dyDescent="0.25">
      <c r="A147" s="52" t="s">
        <v>463</v>
      </c>
      <c r="B147" s="47" t="s">
        <v>464</v>
      </c>
      <c r="C147" s="43"/>
      <c r="D147" s="73"/>
      <c r="E147" s="73"/>
      <c r="F147" s="43"/>
      <c r="G147" s="43" t="e">
        <f t="shared" si="2"/>
        <v>#DIV/0!</v>
      </c>
      <c r="H147" s="75"/>
      <c r="I147" s="46"/>
      <c r="J147" s="46"/>
      <c r="K147" s="46"/>
      <c r="L147" s="46"/>
      <c r="M147" s="46"/>
      <c r="N147" s="46"/>
      <c r="O147" s="46"/>
    </row>
    <row r="148" spans="1:15" ht="26.4" x14ac:dyDescent="0.25">
      <c r="A148" s="78" t="s">
        <v>60</v>
      </c>
      <c r="B148" s="79" t="s">
        <v>465</v>
      </c>
      <c r="C148" s="75">
        <f>+C149</f>
        <v>0</v>
      </c>
      <c r="D148" s="44"/>
      <c r="E148" s="44"/>
      <c r="F148" s="75">
        <f>+F149</f>
        <v>0</v>
      </c>
      <c r="G148" s="75" t="e">
        <f t="shared" si="2"/>
        <v>#DIV/0!</v>
      </c>
      <c r="H148" s="75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5">
      <c r="A149" s="76" t="s">
        <v>466</v>
      </c>
      <c r="B149" s="77" t="s">
        <v>467</v>
      </c>
      <c r="C149" s="75">
        <f>+C150</f>
        <v>0</v>
      </c>
      <c r="D149" s="73"/>
      <c r="E149" s="73"/>
      <c r="F149" s="75">
        <f>+F150</f>
        <v>0</v>
      </c>
      <c r="G149" s="75" t="e">
        <f t="shared" si="2"/>
        <v>#DIV/0!</v>
      </c>
      <c r="H149" s="75"/>
      <c r="I149" s="46"/>
      <c r="J149" s="46"/>
      <c r="K149" s="46"/>
      <c r="L149" s="46"/>
      <c r="M149" s="46"/>
      <c r="N149" s="46"/>
      <c r="O149" s="46"/>
    </row>
    <row r="150" spans="1:15" x14ac:dyDescent="0.25">
      <c r="A150" s="52" t="s">
        <v>468</v>
      </c>
      <c r="B150" s="47" t="s">
        <v>469</v>
      </c>
      <c r="C150" s="43"/>
      <c r="D150" s="73"/>
      <c r="E150" s="73"/>
      <c r="F150" s="43"/>
      <c r="G150" s="43" t="e">
        <f t="shared" si="2"/>
        <v>#DIV/0!</v>
      </c>
      <c r="H150" s="75"/>
      <c r="I150" s="46"/>
      <c r="J150" s="46"/>
      <c r="K150" s="46"/>
      <c r="L150" s="46"/>
      <c r="M150" s="46"/>
      <c r="N150" s="46"/>
      <c r="O150" s="46"/>
    </row>
    <row r="151" spans="1:15" x14ac:dyDescent="0.25">
      <c r="A151" s="78" t="s">
        <v>470</v>
      </c>
      <c r="B151" s="79" t="s">
        <v>471</v>
      </c>
      <c r="C151" s="75">
        <f>+C152</f>
        <v>0</v>
      </c>
      <c r="D151" s="44"/>
      <c r="E151" s="44"/>
      <c r="F151" s="75">
        <f>+F152</f>
        <v>0</v>
      </c>
      <c r="G151" s="75" t="e">
        <f t="shared" si="2"/>
        <v>#DIV/0!</v>
      </c>
      <c r="H151" s="75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5">
      <c r="A152" s="76" t="s">
        <v>472</v>
      </c>
      <c r="B152" s="77" t="s">
        <v>473</v>
      </c>
      <c r="C152" s="75">
        <f>+C153</f>
        <v>0</v>
      </c>
      <c r="D152" s="73"/>
      <c r="E152" s="73"/>
      <c r="F152" s="75">
        <f>+F153</f>
        <v>0</v>
      </c>
      <c r="G152" s="75" t="e">
        <f t="shared" si="2"/>
        <v>#DIV/0!</v>
      </c>
      <c r="H152" s="75"/>
      <c r="I152" s="46"/>
      <c r="J152" s="46"/>
      <c r="K152" s="46"/>
      <c r="L152" s="46"/>
      <c r="M152" s="46"/>
      <c r="N152" s="46"/>
      <c r="O152" s="46"/>
    </row>
    <row r="153" spans="1:15" x14ac:dyDescent="0.25">
      <c r="A153" s="52" t="s">
        <v>474</v>
      </c>
      <c r="B153" s="47" t="s">
        <v>475</v>
      </c>
      <c r="C153" s="43"/>
      <c r="D153" s="73"/>
      <c r="E153" s="73"/>
      <c r="F153" s="43"/>
      <c r="G153" s="43" t="e">
        <f t="shared" si="2"/>
        <v>#DIV/0!</v>
      </c>
      <c r="H153" s="75"/>
      <c r="I153" s="46"/>
      <c r="J153" s="46"/>
      <c r="K153" s="46"/>
      <c r="L153" s="46"/>
      <c r="M153" s="46"/>
      <c r="N153" s="46"/>
      <c r="O153" s="46"/>
    </row>
    <row r="154" spans="1:15" x14ac:dyDescent="0.25">
      <c r="A154" s="78" t="s">
        <v>249</v>
      </c>
      <c r="B154" s="79" t="s">
        <v>250</v>
      </c>
      <c r="C154" s="75">
        <f>+C155+C157+C159+C161</f>
        <v>133328.84</v>
      </c>
      <c r="D154" s="44"/>
      <c r="E154" s="44"/>
      <c r="F154" s="75">
        <f>+F155+F157+F159+F161</f>
        <v>376692.52</v>
      </c>
      <c r="G154" s="75">
        <f t="shared" si="2"/>
        <v>282.52891122430827</v>
      </c>
      <c r="H154" s="75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5">
      <c r="A155" s="76" t="s">
        <v>251</v>
      </c>
      <c r="B155" s="77" t="s">
        <v>252</v>
      </c>
      <c r="C155" s="75">
        <f>+C156</f>
        <v>133328.84</v>
      </c>
      <c r="D155" s="73"/>
      <c r="E155" s="73"/>
      <c r="F155" s="75">
        <f>+F156</f>
        <v>376692.52</v>
      </c>
      <c r="G155" s="75">
        <f t="shared" si="2"/>
        <v>282.52891122430827</v>
      </c>
      <c r="H155" s="75"/>
      <c r="I155" s="46"/>
      <c r="J155" s="46"/>
      <c r="K155" s="46"/>
      <c r="L155" s="46"/>
      <c r="M155" s="46"/>
      <c r="N155" s="46"/>
      <c r="O155" s="46"/>
    </row>
    <row r="156" spans="1:15" x14ac:dyDescent="0.25">
      <c r="A156" s="52" t="s">
        <v>253</v>
      </c>
      <c r="B156" s="47" t="s">
        <v>252</v>
      </c>
      <c r="C156" s="43">
        <v>133328.84</v>
      </c>
      <c r="D156" s="73"/>
      <c r="E156" s="73"/>
      <c r="F156" s="43">
        <v>376692.52</v>
      </c>
      <c r="G156" s="43">
        <f t="shared" si="2"/>
        <v>282.52891122430827</v>
      </c>
      <c r="H156" s="75"/>
      <c r="I156" s="46"/>
      <c r="J156" s="46"/>
      <c r="K156" s="46"/>
      <c r="L156" s="46"/>
      <c r="M156" s="46"/>
      <c r="N156" s="46"/>
      <c r="O156" s="46"/>
    </row>
    <row r="157" spans="1:15" x14ac:dyDescent="0.25">
      <c r="A157" s="76" t="s">
        <v>476</v>
      </c>
      <c r="B157" s="77" t="s">
        <v>477</v>
      </c>
      <c r="C157" s="75">
        <f>+C158</f>
        <v>0</v>
      </c>
      <c r="D157" s="73"/>
      <c r="E157" s="73"/>
      <c r="F157" s="75">
        <f>+F158</f>
        <v>0</v>
      </c>
      <c r="G157" s="75" t="e">
        <f t="shared" si="2"/>
        <v>#DIV/0!</v>
      </c>
      <c r="H157" s="75"/>
      <c r="I157" s="46"/>
      <c r="J157" s="46"/>
      <c r="K157" s="46"/>
      <c r="L157" s="46"/>
      <c r="M157" s="46"/>
      <c r="N157" s="46"/>
      <c r="O157" s="46"/>
    </row>
    <row r="158" spans="1:15" x14ac:dyDescent="0.25">
      <c r="A158" s="52" t="s">
        <v>478</v>
      </c>
      <c r="B158" s="47" t="s">
        <v>477</v>
      </c>
      <c r="C158" s="43"/>
      <c r="D158" s="73"/>
      <c r="E158" s="73"/>
      <c r="F158" s="43"/>
      <c r="G158" s="43" t="e">
        <f>+F158/C158*100</f>
        <v>#DIV/0!</v>
      </c>
      <c r="H158" s="75"/>
      <c r="I158" s="46"/>
      <c r="J158" s="46"/>
      <c r="K158" s="46"/>
      <c r="L158" s="46"/>
      <c r="M158" s="46"/>
      <c r="N158" s="46"/>
      <c r="O158" s="46"/>
    </row>
    <row r="159" spans="1:15" x14ac:dyDescent="0.25">
      <c r="A159" s="76" t="s">
        <v>479</v>
      </c>
      <c r="B159" s="77" t="s">
        <v>480</v>
      </c>
      <c r="C159" s="75">
        <f>+C160</f>
        <v>0</v>
      </c>
      <c r="D159" s="73"/>
      <c r="E159" s="73"/>
      <c r="F159" s="75">
        <f>+F160</f>
        <v>0</v>
      </c>
      <c r="G159" s="75" t="e">
        <f>+F159/C159*100</f>
        <v>#DIV/0!</v>
      </c>
      <c r="H159" s="75"/>
      <c r="I159" s="46"/>
      <c r="J159" s="46"/>
      <c r="K159" s="46"/>
      <c r="L159" s="46"/>
      <c r="M159" s="46"/>
      <c r="N159" s="46"/>
      <c r="O159" s="46"/>
    </row>
    <row r="160" spans="1:15" x14ac:dyDescent="0.25">
      <c r="A160" s="52" t="s">
        <v>481</v>
      </c>
      <c r="B160" s="47" t="s">
        <v>480</v>
      </c>
      <c r="C160" s="43"/>
      <c r="D160" s="73"/>
      <c r="E160" s="73"/>
      <c r="F160" s="43"/>
      <c r="G160" s="43" t="e">
        <f>+F160/C160*100</f>
        <v>#DIV/0!</v>
      </c>
      <c r="H160" s="75"/>
      <c r="I160" s="46"/>
      <c r="J160" s="46"/>
      <c r="K160" s="46"/>
      <c r="L160" s="46"/>
      <c r="M160" s="46"/>
      <c r="N160" s="46"/>
      <c r="O160" s="46"/>
    </row>
    <row r="161" spans="1:15" x14ac:dyDescent="0.25">
      <c r="A161" s="76" t="s">
        <v>482</v>
      </c>
      <c r="B161" s="77" t="s">
        <v>483</v>
      </c>
      <c r="C161" s="75">
        <f>+C162</f>
        <v>0</v>
      </c>
      <c r="D161" s="73"/>
      <c r="E161" s="73"/>
      <c r="F161" s="75">
        <f>+F162</f>
        <v>0</v>
      </c>
      <c r="G161" s="75" t="e">
        <f>+F161/C161*100</f>
        <v>#DIV/0!</v>
      </c>
      <c r="H161" s="75"/>
      <c r="I161" s="46"/>
      <c r="J161" s="46"/>
      <c r="K161" s="46"/>
      <c r="L161" s="46"/>
      <c r="M161" s="46"/>
      <c r="N161" s="46"/>
      <c r="O161" s="46"/>
    </row>
    <row r="162" spans="1:15" x14ac:dyDescent="0.25">
      <c r="A162" s="52" t="s">
        <v>484</v>
      </c>
      <c r="B162" s="47" t="s">
        <v>483</v>
      </c>
      <c r="C162" s="43"/>
      <c r="D162" s="73"/>
      <c r="E162" s="73"/>
      <c r="F162" s="43"/>
      <c r="G162" s="43" t="e">
        <f>+F162/C162*100</f>
        <v>#DIV/0!</v>
      </c>
      <c r="H162" s="75"/>
      <c r="I162" s="46"/>
      <c r="J162" s="46"/>
      <c r="K162" s="46"/>
      <c r="L162" s="46"/>
      <c r="M162" s="46"/>
      <c r="N162" s="46"/>
      <c r="O162" s="46"/>
    </row>
    <row r="163" spans="1:15" x14ac:dyDescent="0.25">
      <c r="H163" s="69"/>
    </row>
    <row r="166" spans="1:15" x14ac:dyDescent="0.25">
      <c r="A166" s="31" t="s">
        <v>541</v>
      </c>
    </row>
    <row r="167" spans="1:15" x14ac:dyDescent="0.25">
      <c r="A167" s="31" t="s">
        <v>535</v>
      </c>
    </row>
    <row r="168" spans="1:15" x14ac:dyDescent="0.25">
      <c r="A168" s="31" t="s">
        <v>536</v>
      </c>
    </row>
    <row r="169" spans="1:15" x14ac:dyDescent="0.25">
      <c r="A169" s="31" t="s">
        <v>537</v>
      </c>
    </row>
    <row r="170" spans="1:15" x14ac:dyDescent="0.25">
      <c r="A170" s="31" t="s">
        <v>538</v>
      </c>
    </row>
    <row r="171" spans="1:15" x14ac:dyDescent="0.25">
      <c r="A171" s="31" t="s">
        <v>539</v>
      </c>
    </row>
    <row r="172" spans="1:15" x14ac:dyDescent="0.25">
      <c r="A172" s="31" t="s">
        <v>540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28" activePane="bottomRight" state="frozen"/>
      <selection activeCell="A4" sqref="A4"/>
      <selection pane="topRight" activeCell="C4" sqref="C4"/>
      <selection pane="bottomLeft" activeCell="A11" sqref="A11"/>
      <selection pane="bottomRight" activeCell="F49" sqref="F49"/>
    </sheetView>
  </sheetViews>
  <sheetFormatPr defaultRowHeight="13.2" x14ac:dyDescent="0.25"/>
  <cols>
    <col min="1" max="1" width="19" style="31" customWidth="1"/>
    <col min="2" max="2" width="49.5546875" style="34" customWidth="1"/>
    <col min="3" max="3" width="16.44140625" style="35" customWidth="1"/>
    <col min="4" max="5" width="17.6640625" style="36" bestFit="1" customWidth="1"/>
    <col min="6" max="6" width="15.6640625" style="35" customWidth="1"/>
    <col min="7" max="8" width="13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9" style="31" customWidth="1"/>
    <col min="258" max="258" width="57.5546875" style="31" customWidth="1"/>
    <col min="259" max="259" width="16.44140625" style="31" customWidth="1"/>
    <col min="260" max="261" width="17.6640625" style="31" bestFit="1" customWidth="1"/>
    <col min="262" max="262" width="15.6640625" style="31" customWidth="1"/>
    <col min="263" max="263" width="15.6640625" style="31" bestFit="1" customWidth="1"/>
    <col min="264" max="264" width="19.6640625" style="3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9" style="31" customWidth="1"/>
    <col min="514" max="514" width="57.5546875" style="31" customWidth="1"/>
    <col min="515" max="515" width="16.44140625" style="31" customWidth="1"/>
    <col min="516" max="517" width="17.6640625" style="31" bestFit="1" customWidth="1"/>
    <col min="518" max="518" width="15.6640625" style="31" customWidth="1"/>
    <col min="519" max="519" width="15.6640625" style="31" bestFit="1" customWidth="1"/>
    <col min="520" max="520" width="19.6640625" style="3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9" style="31" customWidth="1"/>
    <col min="770" max="770" width="57.5546875" style="31" customWidth="1"/>
    <col min="771" max="771" width="16.44140625" style="31" customWidth="1"/>
    <col min="772" max="773" width="17.6640625" style="31" bestFit="1" customWidth="1"/>
    <col min="774" max="774" width="15.6640625" style="31" customWidth="1"/>
    <col min="775" max="775" width="15.6640625" style="31" bestFit="1" customWidth="1"/>
    <col min="776" max="776" width="19.6640625" style="3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9" style="31" customWidth="1"/>
    <col min="1026" max="1026" width="57.5546875" style="31" customWidth="1"/>
    <col min="1027" max="1027" width="16.44140625" style="31" customWidth="1"/>
    <col min="1028" max="1029" width="17.6640625" style="31" bestFit="1" customWidth="1"/>
    <col min="1030" max="1030" width="15.6640625" style="31" customWidth="1"/>
    <col min="1031" max="1031" width="15.6640625" style="31" bestFit="1" customWidth="1"/>
    <col min="1032" max="1032" width="19.6640625" style="3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9" style="31" customWidth="1"/>
    <col min="1282" max="1282" width="57.5546875" style="31" customWidth="1"/>
    <col min="1283" max="1283" width="16.44140625" style="31" customWidth="1"/>
    <col min="1284" max="1285" width="17.6640625" style="31" bestFit="1" customWidth="1"/>
    <col min="1286" max="1286" width="15.6640625" style="31" customWidth="1"/>
    <col min="1287" max="1287" width="15.6640625" style="31" bestFit="1" customWidth="1"/>
    <col min="1288" max="1288" width="19.6640625" style="3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9" style="31" customWidth="1"/>
    <col min="1538" max="1538" width="57.5546875" style="31" customWidth="1"/>
    <col min="1539" max="1539" width="16.44140625" style="31" customWidth="1"/>
    <col min="1540" max="1541" width="17.6640625" style="31" bestFit="1" customWidth="1"/>
    <col min="1542" max="1542" width="15.6640625" style="31" customWidth="1"/>
    <col min="1543" max="1543" width="15.6640625" style="31" bestFit="1" customWidth="1"/>
    <col min="1544" max="1544" width="19.6640625" style="3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9" style="31" customWidth="1"/>
    <col min="1794" max="1794" width="57.5546875" style="31" customWidth="1"/>
    <col min="1795" max="1795" width="16.44140625" style="31" customWidth="1"/>
    <col min="1796" max="1797" width="17.6640625" style="31" bestFit="1" customWidth="1"/>
    <col min="1798" max="1798" width="15.6640625" style="31" customWidth="1"/>
    <col min="1799" max="1799" width="15.6640625" style="31" bestFit="1" customWidth="1"/>
    <col min="1800" max="1800" width="19.6640625" style="3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9" style="31" customWidth="1"/>
    <col min="2050" max="2050" width="57.5546875" style="31" customWidth="1"/>
    <col min="2051" max="2051" width="16.44140625" style="31" customWidth="1"/>
    <col min="2052" max="2053" width="17.6640625" style="31" bestFit="1" customWidth="1"/>
    <col min="2054" max="2054" width="15.6640625" style="31" customWidth="1"/>
    <col min="2055" max="2055" width="15.6640625" style="31" bestFit="1" customWidth="1"/>
    <col min="2056" max="2056" width="19.6640625" style="3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9" style="31" customWidth="1"/>
    <col min="2306" max="2306" width="57.5546875" style="31" customWidth="1"/>
    <col min="2307" max="2307" width="16.44140625" style="31" customWidth="1"/>
    <col min="2308" max="2309" width="17.6640625" style="31" bestFit="1" customWidth="1"/>
    <col min="2310" max="2310" width="15.6640625" style="31" customWidth="1"/>
    <col min="2311" max="2311" width="15.6640625" style="31" bestFit="1" customWidth="1"/>
    <col min="2312" max="2312" width="19.6640625" style="3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9" style="31" customWidth="1"/>
    <col min="2562" max="2562" width="57.5546875" style="31" customWidth="1"/>
    <col min="2563" max="2563" width="16.44140625" style="31" customWidth="1"/>
    <col min="2564" max="2565" width="17.6640625" style="31" bestFit="1" customWidth="1"/>
    <col min="2566" max="2566" width="15.6640625" style="31" customWidth="1"/>
    <col min="2567" max="2567" width="15.6640625" style="31" bestFit="1" customWidth="1"/>
    <col min="2568" max="2568" width="19.6640625" style="3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9" style="31" customWidth="1"/>
    <col min="2818" max="2818" width="57.5546875" style="31" customWidth="1"/>
    <col min="2819" max="2819" width="16.44140625" style="31" customWidth="1"/>
    <col min="2820" max="2821" width="17.6640625" style="31" bestFit="1" customWidth="1"/>
    <col min="2822" max="2822" width="15.6640625" style="31" customWidth="1"/>
    <col min="2823" max="2823" width="15.6640625" style="31" bestFit="1" customWidth="1"/>
    <col min="2824" max="2824" width="19.6640625" style="3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9" style="31" customWidth="1"/>
    <col min="3074" max="3074" width="57.5546875" style="31" customWidth="1"/>
    <col min="3075" max="3075" width="16.44140625" style="31" customWidth="1"/>
    <col min="3076" max="3077" width="17.6640625" style="31" bestFit="1" customWidth="1"/>
    <col min="3078" max="3078" width="15.6640625" style="31" customWidth="1"/>
    <col min="3079" max="3079" width="15.6640625" style="31" bestFit="1" customWidth="1"/>
    <col min="3080" max="3080" width="19.6640625" style="3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9" style="31" customWidth="1"/>
    <col min="3330" max="3330" width="57.5546875" style="31" customWidth="1"/>
    <col min="3331" max="3331" width="16.44140625" style="31" customWidth="1"/>
    <col min="3332" max="3333" width="17.6640625" style="31" bestFit="1" customWidth="1"/>
    <col min="3334" max="3334" width="15.6640625" style="31" customWidth="1"/>
    <col min="3335" max="3335" width="15.6640625" style="31" bestFit="1" customWidth="1"/>
    <col min="3336" max="3336" width="19.6640625" style="3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9" style="31" customWidth="1"/>
    <col min="3586" max="3586" width="57.5546875" style="31" customWidth="1"/>
    <col min="3587" max="3587" width="16.44140625" style="31" customWidth="1"/>
    <col min="3588" max="3589" width="17.6640625" style="31" bestFit="1" customWidth="1"/>
    <col min="3590" max="3590" width="15.6640625" style="31" customWidth="1"/>
    <col min="3591" max="3591" width="15.6640625" style="31" bestFit="1" customWidth="1"/>
    <col min="3592" max="3592" width="19.6640625" style="3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9" style="31" customWidth="1"/>
    <col min="3842" max="3842" width="57.5546875" style="31" customWidth="1"/>
    <col min="3843" max="3843" width="16.44140625" style="31" customWidth="1"/>
    <col min="3844" max="3845" width="17.6640625" style="31" bestFit="1" customWidth="1"/>
    <col min="3846" max="3846" width="15.6640625" style="31" customWidth="1"/>
    <col min="3847" max="3847" width="15.6640625" style="31" bestFit="1" customWidth="1"/>
    <col min="3848" max="3848" width="19.6640625" style="3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9" style="31" customWidth="1"/>
    <col min="4098" max="4098" width="57.5546875" style="31" customWidth="1"/>
    <col min="4099" max="4099" width="16.44140625" style="31" customWidth="1"/>
    <col min="4100" max="4101" width="17.6640625" style="31" bestFit="1" customWidth="1"/>
    <col min="4102" max="4102" width="15.6640625" style="31" customWidth="1"/>
    <col min="4103" max="4103" width="15.6640625" style="31" bestFit="1" customWidth="1"/>
    <col min="4104" max="4104" width="19.6640625" style="3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9" style="31" customWidth="1"/>
    <col min="4354" max="4354" width="57.5546875" style="31" customWidth="1"/>
    <col min="4355" max="4355" width="16.44140625" style="31" customWidth="1"/>
    <col min="4356" max="4357" width="17.6640625" style="31" bestFit="1" customWidth="1"/>
    <col min="4358" max="4358" width="15.6640625" style="31" customWidth="1"/>
    <col min="4359" max="4359" width="15.6640625" style="31" bestFit="1" customWidth="1"/>
    <col min="4360" max="4360" width="19.6640625" style="3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9" style="31" customWidth="1"/>
    <col min="4610" max="4610" width="57.5546875" style="31" customWidth="1"/>
    <col min="4611" max="4611" width="16.44140625" style="31" customWidth="1"/>
    <col min="4612" max="4613" width="17.6640625" style="31" bestFit="1" customWidth="1"/>
    <col min="4614" max="4614" width="15.6640625" style="31" customWidth="1"/>
    <col min="4615" max="4615" width="15.6640625" style="31" bestFit="1" customWidth="1"/>
    <col min="4616" max="4616" width="19.6640625" style="3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9" style="31" customWidth="1"/>
    <col min="4866" max="4866" width="57.5546875" style="31" customWidth="1"/>
    <col min="4867" max="4867" width="16.44140625" style="31" customWidth="1"/>
    <col min="4868" max="4869" width="17.6640625" style="31" bestFit="1" customWidth="1"/>
    <col min="4870" max="4870" width="15.6640625" style="31" customWidth="1"/>
    <col min="4871" max="4871" width="15.6640625" style="31" bestFit="1" customWidth="1"/>
    <col min="4872" max="4872" width="19.6640625" style="3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9" style="31" customWidth="1"/>
    <col min="5122" max="5122" width="57.5546875" style="31" customWidth="1"/>
    <col min="5123" max="5123" width="16.44140625" style="31" customWidth="1"/>
    <col min="5124" max="5125" width="17.6640625" style="31" bestFit="1" customWidth="1"/>
    <col min="5126" max="5126" width="15.6640625" style="31" customWidth="1"/>
    <col min="5127" max="5127" width="15.6640625" style="31" bestFit="1" customWidth="1"/>
    <col min="5128" max="5128" width="19.6640625" style="3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9" style="31" customWidth="1"/>
    <col min="5378" max="5378" width="57.5546875" style="31" customWidth="1"/>
    <col min="5379" max="5379" width="16.44140625" style="31" customWidth="1"/>
    <col min="5380" max="5381" width="17.6640625" style="31" bestFit="1" customWidth="1"/>
    <col min="5382" max="5382" width="15.6640625" style="31" customWidth="1"/>
    <col min="5383" max="5383" width="15.6640625" style="31" bestFit="1" customWidth="1"/>
    <col min="5384" max="5384" width="19.6640625" style="3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9" style="31" customWidth="1"/>
    <col min="5634" max="5634" width="57.5546875" style="31" customWidth="1"/>
    <col min="5635" max="5635" width="16.44140625" style="31" customWidth="1"/>
    <col min="5636" max="5637" width="17.6640625" style="31" bestFit="1" customWidth="1"/>
    <col min="5638" max="5638" width="15.6640625" style="31" customWidth="1"/>
    <col min="5639" max="5639" width="15.6640625" style="31" bestFit="1" customWidth="1"/>
    <col min="5640" max="5640" width="19.6640625" style="3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9" style="31" customWidth="1"/>
    <col min="5890" max="5890" width="57.5546875" style="31" customWidth="1"/>
    <col min="5891" max="5891" width="16.44140625" style="31" customWidth="1"/>
    <col min="5892" max="5893" width="17.6640625" style="31" bestFit="1" customWidth="1"/>
    <col min="5894" max="5894" width="15.6640625" style="31" customWidth="1"/>
    <col min="5895" max="5895" width="15.6640625" style="31" bestFit="1" customWidth="1"/>
    <col min="5896" max="5896" width="19.6640625" style="3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9" style="31" customWidth="1"/>
    <col min="6146" max="6146" width="57.5546875" style="31" customWidth="1"/>
    <col min="6147" max="6147" width="16.44140625" style="31" customWidth="1"/>
    <col min="6148" max="6149" width="17.6640625" style="31" bestFit="1" customWidth="1"/>
    <col min="6150" max="6150" width="15.6640625" style="31" customWidth="1"/>
    <col min="6151" max="6151" width="15.6640625" style="31" bestFit="1" customWidth="1"/>
    <col min="6152" max="6152" width="19.6640625" style="3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9" style="31" customWidth="1"/>
    <col min="6402" max="6402" width="57.5546875" style="31" customWidth="1"/>
    <col min="6403" max="6403" width="16.44140625" style="31" customWidth="1"/>
    <col min="6404" max="6405" width="17.6640625" style="31" bestFit="1" customWidth="1"/>
    <col min="6406" max="6406" width="15.6640625" style="31" customWidth="1"/>
    <col min="6407" max="6407" width="15.6640625" style="31" bestFit="1" customWidth="1"/>
    <col min="6408" max="6408" width="19.6640625" style="3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9" style="31" customWidth="1"/>
    <col min="6658" max="6658" width="57.5546875" style="31" customWidth="1"/>
    <col min="6659" max="6659" width="16.44140625" style="31" customWidth="1"/>
    <col min="6660" max="6661" width="17.6640625" style="31" bestFit="1" customWidth="1"/>
    <col min="6662" max="6662" width="15.6640625" style="31" customWidth="1"/>
    <col min="6663" max="6663" width="15.6640625" style="31" bestFit="1" customWidth="1"/>
    <col min="6664" max="6664" width="19.6640625" style="3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9" style="31" customWidth="1"/>
    <col min="6914" max="6914" width="57.5546875" style="31" customWidth="1"/>
    <col min="6915" max="6915" width="16.44140625" style="31" customWidth="1"/>
    <col min="6916" max="6917" width="17.6640625" style="31" bestFit="1" customWidth="1"/>
    <col min="6918" max="6918" width="15.6640625" style="31" customWidth="1"/>
    <col min="6919" max="6919" width="15.6640625" style="31" bestFit="1" customWidth="1"/>
    <col min="6920" max="6920" width="19.6640625" style="3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9" style="31" customWidth="1"/>
    <col min="7170" max="7170" width="57.5546875" style="31" customWidth="1"/>
    <col min="7171" max="7171" width="16.44140625" style="31" customWidth="1"/>
    <col min="7172" max="7173" width="17.6640625" style="31" bestFit="1" customWidth="1"/>
    <col min="7174" max="7174" width="15.6640625" style="31" customWidth="1"/>
    <col min="7175" max="7175" width="15.6640625" style="31" bestFit="1" customWidth="1"/>
    <col min="7176" max="7176" width="19.6640625" style="3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9" style="31" customWidth="1"/>
    <col min="7426" max="7426" width="57.5546875" style="31" customWidth="1"/>
    <col min="7427" max="7427" width="16.44140625" style="31" customWidth="1"/>
    <col min="7428" max="7429" width="17.6640625" style="31" bestFit="1" customWidth="1"/>
    <col min="7430" max="7430" width="15.6640625" style="31" customWidth="1"/>
    <col min="7431" max="7431" width="15.6640625" style="31" bestFit="1" customWidth="1"/>
    <col min="7432" max="7432" width="19.6640625" style="3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9" style="31" customWidth="1"/>
    <col min="7682" max="7682" width="57.5546875" style="31" customWidth="1"/>
    <col min="7683" max="7683" width="16.44140625" style="31" customWidth="1"/>
    <col min="7684" max="7685" width="17.6640625" style="31" bestFit="1" customWidth="1"/>
    <col min="7686" max="7686" width="15.6640625" style="31" customWidth="1"/>
    <col min="7687" max="7687" width="15.6640625" style="31" bestFit="1" customWidth="1"/>
    <col min="7688" max="7688" width="19.6640625" style="3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9" style="31" customWidth="1"/>
    <col min="7938" max="7938" width="57.5546875" style="31" customWidth="1"/>
    <col min="7939" max="7939" width="16.44140625" style="31" customWidth="1"/>
    <col min="7940" max="7941" width="17.6640625" style="31" bestFit="1" customWidth="1"/>
    <col min="7942" max="7942" width="15.6640625" style="31" customWidth="1"/>
    <col min="7943" max="7943" width="15.6640625" style="31" bestFit="1" customWidth="1"/>
    <col min="7944" max="7944" width="19.6640625" style="3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9" style="31" customWidth="1"/>
    <col min="8194" max="8194" width="57.5546875" style="31" customWidth="1"/>
    <col min="8195" max="8195" width="16.44140625" style="31" customWidth="1"/>
    <col min="8196" max="8197" width="17.6640625" style="31" bestFit="1" customWidth="1"/>
    <col min="8198" max="8198" width="15.6640625" style="31" customWidth="1"/>
    <col min="8199" max="8199" width="15.6640625" style="31" bestFit="1" customWidth="1"/>
    <col min="8200" max="8200" width="19.6640625" style="3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9" style="31" customWidth="1"/>
    <col min="8450" max="8450" width="57.5546875" style="31" customWidth="1"/>
    <col min="8451" max="8451" width="16.44140625" style="31" customWidth="1"/>
    <col min="8452" max="8453" width="17.6640625" style="31" bestFit="1" customWidth="1"/>
    <col min="8454" max="8454" width="15.6640625" style="31" customWidth="1"/>
    <col min="8455" max="8455" width="15.6640625" style="31" bestFit="1" customWidth="1"/>
    <col min="8456" max="8456" width="19.6640625" style="3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9" style="31" customWidth="1"/>
    <col min="8706" max="8706" width="57.5546875" style="31" customWidth="1"/>
    <col min="8707" max="8707" width="16.44140625" style="31" customWidth="1"/>
    <col min="8708" max="8709" width="17.6640625" style="31" bestFit="1" customWidth="1"/>
    <col min="8710" max="8710" width="15.6640625" style="31" customWidth="1"/>
    <col min="8711" max="8711" width="15.6640625" style="31" bestFit="1" customWidth="1"/>
    <col min="8712" max="8712" width="19.6640625" style="3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9" style="31" customWidth="1"/>
    <col min="8962" max="8962" width="57.5546875" style="31" customWidth="1"/>
    <col min="8963" max="8963" width="16.44140625" style="31" customWidth="1"/>
    <col min="8964" max="8965" width="17.6640625" style="31" bestFit="1" customWidth="1"/>
    <col min="8966" max="8966" width="15.6640625" style="31" customWidth="1"/>
    <col min="8967" max="8967" width="15.6640625" style="31" bestFit="1" customWidth="1"/>
    <col min="8968" max="8968" width="19.6640625" style="3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9" style="31" customWidth="1"/>
    <col min="9218" max="9218" width="57.5546875" style="31" customWidth="1"/>
    <col min="9219" max="9219" width="16.44140625" style="31" customWidth="1"/>
    <col min="9220" max="9221" width="17.6640625" style="31" bestFit="1" customWidth="1"/>
    <col min="9222" max="9222" width="15.6640625" style="31" customWidth="1"/>
    <col min="9223" max="9223" width="15.6640625" style="31" bestFit="1" customWidth="1"/>
    <col min="9224" max="9224" width="19.6640625" style="3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9" style="31" customWidth="1"/>
    <col min="9474" max="9474" width="57.5546875" style="31" customWidth="1"/>
    <col min="9475" max="9475" width="16.44140625" style="31" customWidth="1"/>
    <col min="9476" max="9477" width="17.6640625" style="31" bestFit="1" customWidth="1"/>
    <col min="9478" max="9478" width="15.6640625" style="31" customWidth="1"/>
    <col min="9479" max="9479" width="15.6640625" style="31" bestFit="1" customWidth="1"/>
    <col min="9480" max="9480" width="19.6640625" style="3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9" style="31" customWidth="1"/>
    <col min="9730" max="9730" width="57.5546875" style="31" customWidth="1"/>
    <col min="9731" max="9731" width="16.44140625" style="31" customWidth="1"/>
    <col min="9732" max="9733" width="17.6640625" style="31" bestFit="1" customWidth="1"/>
    <col min="9734" max="9734" width="15.6640625" style="31" customWidth="1"/>
    <col min="9735" max="9735" width="15.6640625" style="31" bestFit="1" customWidth="1"/>
    <col min="9736" max="9736" width="19.6640625" style="3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9" style="31" customWidth="1"/>
    <col min="9986" max="9986" width="57.5546875" style="31" customWidth="1"/>
    <col min="9987" max="9987" width="16.44140625" style="31" customWidth="1"/>
    <col min="9988" max="9989" width="17.6640625" style="31" bestFit="1" customWidth="1"/>
    <col min="9990" max="9990" width="15.6640625" style="31" customWidth="1"/>
    <col min="9991" max="9991" width="15.6640625" style="31" bestFit="1" customWidth="1"/>
    <col min="9992" max="9992" width="19.6640625" style="3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9" style="31" customWidth="1"/>
    <col min="10242" max="10242" width="57.5546875" style="31" customWidth="1"/>
    <col min="10243" max="10243" width="16.44140625" style="31" customWidth="1"/>
    <col min="10244" max="10245" width="17.6640625" style="31" bestFit="1" customWidth="1"/>
    <col min="10246" max="10246" width="15.6640625" style="31" customWidth="1"/>
    <col min="10247" max="10247" width="15.6640625" style="31" bestFit="1" customWidth="1"/>
    <col min="10248" max="10248" width="19.6640625" style="3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9" style="31" customWidth="1"/>
    <col min="10498" max="10498" width="57.5546875" style="31" customWidth="1"/>
    <col min="10499" max="10499" width="16.44140625" style="31" customWidth="1"/>
    <col min="10500" max="10501" width="17.6640625" style="31" bestFit="1" customWidth="1"/>
    <col min="10502" max="10502" width="15.6640625" style="31" customWidth="1"/>
    <col min="10503" max="10503" width="15.6640625" style="31" bestFit="1" customWidth="1"/>
    <col min="10504" max="10504" width="19.6640625" style="3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9" style="31" customWidth="1"/>
    <col min="10754" max="10754" width="57.5546875" style="31" customWidth="1"/>
    <col min="10755" max="10755" width="16.44140625" style="31" customWidth="1"/>
    <col min="10756" max="10757" width="17.6640625" style="31" bestFit="1" customWidth="1"/>
    <col min="10758" max="10758" width="15.6640625" style="31" customWidth="1"/>
    <col min="10759" max="10759" width="15.6640625" style="31" bestFit="1" customWidth="1"/>
    <col min="10760" max="10760" width="19.6640625" style="3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9" style="31" customWidth="1"/>
    <col min="11010" max="11010" width="57.5546875" style="31" customWidth="1"/>
    <col min="11011" max="11011" width="16.44140625" style="31" customWidth="1"/>
    <col min="11012" max="11013" width="17.6640625" style="31" bestFit="1" customWidth="1"/>
    <col min="11014" max="11014" width="15.6640625" style="31" customWidth="1"/>
    <col min="11015" max="11015" width="15.6640625" style="31" bestFit="1" customWidth="1"/>
    <col min="11016" max="11016" width="19.6640625" style="3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9" style="31" customWidth="1"/>
    <col min="11266" max="11266" width="57.5546875" style="31" customWidth="1"/>
    <col min="11267" max="11267" width="16.44140625" style="31" customWidth="1"/>
    <col min="11268" max="11269" width="17.6640625" style="31" bestFit="1" customWidth="1"/>
    <col min="11270" max="11270" width="15.6640625" style="31" customWidth="1"/>
    <col min="11271" max="11271" width="15.6640625" style="31" bestFit="1" customWidth="1"/>
    <col min="11272" max="11272" width="19.6640625" style="3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9" style="31" customWidth="1"/>
    <col min="11522" max="11522" width="57.5546875" style="31" customWidth="1"/>
    <col min="11523" max="11523" width="16.44140625" style="31" customWidth="1"/>
    <col min="11524" max="11525" width="17.6640625" style="31" bestFit="1" customWidth="1"/>
    <col min="11526" max="11526" width="15.6640625" style="31" customWidth="1"/>
    <col min="11527" max="11527" width="15.6640625" style="31" bestFit="1" customWidth="1"/>
    <col min="11528" max="11528" width="19.6640625" style="3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9" style="31" customWidth="1"/>
    <col min="11778" max="11778" width="57.5546875" style="31" customWidth="1"/>
    <col min="11779" max="11779" width="16.44140625" style="31" customWidth="1"/>
    <col min="11780" max="11781" width="17.6640625" style="31" bestFit="1" customWidth="1"/>
    <col min="11782" max="11782" width="15.6640625" style="31" customWidth="1"/>
    <col min="11783" max="11783" width="15.6640625" style="31" bestFit="1" customWidth="1"/>
    <col min="11784" max="11784" width="19.6640625" style="3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9" style="31" customWidth="1"/>
    <col min="12034" max="12034" width="57.5546875" style="31" customWidth="1"/>
    <col min="12035" max="12035" width="16.44140625" style="31" customWidth="1"/>
    <col min="12036" max="12037" width="17.6640625" style="31" bestFit="1" customWidth="1"/>
    <col min="12038" max="12038" width="15.6640625" style="31" customWidth="1"/>
    <col min="12039" max="12039" width="15.6640625" style="31" bestFit="1" customWidth="1"/>
    <col min="12040" max="12040" width="19.6640625" style="3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9" style="31" customWidth="1"/>
    <col min="12290" max="12290" width="57.5546875" style="31" customWidth="1"/>
    <col min="12291" max="12291" width="16.44140625" style="31" customWidth="1"/>
    <col min="12292" max="12293" width="17.6640625" style="31" bestFit="1" customWidth="1"/>
    <col min="12294" max="12294" width="15.6640625" style="31" customWidth="1"/>
    <col min="12295" max="12295" width="15.6640625" style="31" bestFit="1" customWidth="1"/>
    <col min="12296" max="12296" width="19.6640625" style="3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9" style="31" customWidth="1"/>
    <col min="12546" max="12546" width="57.5546875" style="31" customWidth="1"/>
    <col min="12547" max="12547" width="16.44140625" style="31" customWidth="1"/>
    <col min="12548" max="12549" width="17.6640625" style="31" bestFit="1" customWidth="1"/>
    <col min="12550" max="12550" width="15.6640625" style="31" customWidth="1"/>
    <col min="12551" max="12551" width="15.6640625" style="31" bestFit="1" customWidth="1"/>
    <col min="12552" max="12552" width="19.6640625" style="3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9" style="31" customWidth="1"/>
    <col min="12802" max="12802" width="57.5546875" style="31" customWidth="1"/>
    <col min="12803" max="12803" width="16.44140625" style="31" customWidth="1"/>
    <col min="12804" max="12805" width="17.6640625" style="31" bestFit="1" customWidth="1"/>
    <col min="12806" max="12806" width="15.6640625" style="31" customWidth="1"/>
    <col min="12807" max="12807" width="15.6640625" style="31" bestFit="1" customWidth="1"/>
    <col min="12808" max="12808" width="19.6640625" style="3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9" style="31" customWidth="1"/>
    <col min="13058" max="13058" width="57.5546875" style="31" customWidth="1"/>
    <col min="13059" max="13059" width="16.44140625" style="31" customWidth="1"/>
    <col min="13060" max="13061" width="17.6640625" style="31" bestFit="1" customWidth="1"/>
    <col min="13062" max="13062" width="15.6640625" style="31" customWidth="1"/>
    <col min="13063" max="13063" width="15.6640625" style="31" bestFit="1" customWidth="1"/>
    <col min="13064" max="13064" width="19.6640625" style="3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9" style="31" customWidth="1"/>
    <col min="13314" max="13314" width="57.5546875" style="31" customWidth="1"/>
    <col min="13315" max="13315" width="16.44140625" style="31" customWidth="1"/>
    <col min="13316" max="13317" width="17.6640625" style="31" bestFit="1" customWidth="1"/>
    <col min="13318" max="13318" width="15.6640625" style="31" customWidth="1"/>
    <col min="13319" max="13319" width="15.6640625" style="31" bestFit="1" customWidth="1"/>
    <col min="13320" max="13320" width="19.6640625" style="3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9" style="31" customWidth="1"/>
    <col min="13570" max="13570" width="57.5546875" style="31" customWidth="1"/>
    <col min="13571" max="13571" width="16.44140625" style="31" customWidth="1"/>
    <col min="13572" max="13573" width="17.6640625" style="31" bestFit="1" customWidth="1"/>
    <col min="13574" max="13574" width="15.6640625" style="31" customWidth="1"/>
    <col min="13575" max="13575" width="15.6640625" style="31" bestFit="1" customWidth="1"/>
    <col min="13576" max="13576" width="19.6640625" style="3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9" style="31" customWidth="1"/>
    <col min="13826" max="13826" width="57.5546875" style="31" customWidth="1"/>
    <col min="13827" max="13827" width="16.44140625" style="31" customWidth="1"/>
    <col min="13828" max="13829" width="17.6640625" style="31" bestFit="1" customWidth="1"/>
    <col min="13830" max="13830" width="15.6640625" style="31" customWidth="1"/>
    <col min="13831" max="13831" width="15.6640625" style="31" bestFit="1" customWidth="1"/>
    <col min="13832" max="13832" width="19.6640625" style="3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9" style="31" customWidth="1"/>
    <col min="14082" max="14082" width="57.5546875" style="31" customWidth="1"/>
    <col min="14083" max="14083" width="16.44140625" style="31" customWidth="1"/>
    <col min="14084" max="14085" width="17.6640625" style="31" bestFit="1" customWidth="1"/>
    <col min="14086" max="14086" width="15.6640625" style="31" customWidth="1"/>
    <col min="14087" max="14087" width="15.6640625" style="31" bestFit="1" customWidth="1"/>
    <col min="14088" max="14088" width="19.6640625" style="3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9" style="31" customWidth="1"/>
    <col min="14338" max="14338" width="57.5546875" style="31" customWidth="1"/>
    <col min="14339" max="14339" width="16.44140625" style="31" customWidth="1"/>
    <col min="14340" max="14341" width="17.6640625" style="31" bestFit="1" customWidth="1"/>
    <col min="14342" max="14342" width="15.6640625" style="31" customWidth="1"/>
    <col min="14343" max="14343" width="15.6640625" style="31" bestFit="1" customWidth="1"/>
    <col min="14344" max="14344" width="19.6640625" style="3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9" style="31" customWidth="1"/>
    <col min="14594" max="14594" width="57.5546875" style="31" customWidth="1"/>
    <col min="14595" max="14595" width="16.44140625" style="31" customWidth="1"/>
    <col min="14596" max="14597" width="17.6640625" style="31" bestFit="1" customWidth="1"/>
    <col min="14598" max="14598" width="15.6640625" style="31" customWidth="1"/>
    <col min="14599" max="14599" width="15.6640625" style="31" bestFit="1" customWidth="1"/>
    <col min="14600" max="14600" width="19.6640625" style="3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9" style="31" customWidth="1"/>
    <col min="14850" max="14850" width="57.5546875" style="31" customWidth="1"/>
    <col min="14851" max="14851" width="16.44140625" style="31" customWidth="1"/>
    <col min="14852" max="14853" width="17.6640625" style="31" bestFit="1" customWidth="1"/>
    <col min="14854" max="14854" width="15.6640625" style="31" customWidth="1"/>
    <col min="14855" max="14855" width="15.6640625" style="31" bestFit="1" customWidth="1"/>
    <col min="14856" max="14856" width="19.6640625" style="3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9" style="31" customWidth="1"/>
    <col min="15106" max="15106" width="57.5546875" style="31" customWidth="1"/>
    <col min="15107" max="15107" width="16.44140625" style="31" customWidth="1"/>
    <col min="15108" max="15109" width="17.6640625" style="31" bestFit="1" customWidth="1"/>
    <col min="15110" max="15110" width="15.6640625" style="31" customWidth="1"/>
    <col min="15111" max="15111" width="15.6640625" style="31" bestFit="1" customWidth="1"/>
    <col min="15112" max="15112" width="19.6640625" style="3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9" style="31" customWidth="1"/>
    <col min="15362" max="15362" width="57.5546875" style="31" customWidth="1"/>
    <col min="15363" max="15363" width="16.44140625" style="31" customWidth="1"/>
    <col min="15364" max="15365" width="17.6640625" style="31" bestFit="1" customWidth="1"/>
    <col min="15366" max="15366" width="15.6640625" style="31" customWidth="1"/>
    <col min="15367" max="15367" width="15.6640625" style="31" bestFit="1" customWidth="1"/>
    <col min="15368" max="15368" width="19.6640625" style="3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9" style="31" customWidth="1"/>
    <col min="15618" max="15618" width="57.5546875" style="31" customWidth="1"/>
    <col min="15619" max="15619" width="16.44140625" style="31" customWidth="1"/>
    <col min="15620" max="15621" width="17.6640625" style="31" bestFit="1" customWidth="1"/>
    <col min="15622" max="15622" width="15.6640625" style="31" customWidth="1"/>
    <col min="15623" max="15623" width="15.6640625" style="31" bestFit="1" customWidth="1"/>
    <col min="15624" max="15624" width="19.6640625" style="3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9" style="31" customWidth="1"/>
    <col min="15874" max="15874" width="57.5546875" style="31" customWidth="1"/>
    <col min="15875" max="15875" width="16.44140625" style="31" customWidth="1"/>
    <col min="15876" max="15877" width="17.6640625" style="31" bestFit="1" customWidth="1"/>
    <col min="15878" max="15878" width="15.6640625" style="31" customWidth="1"/>
    <col min="15879" max="15879" width="15.6640625" style="31" bestFit="1" customWidth="1"/>
    <col min="15880" max="15880" width="19.6640625" style="3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9" style="31" customWidth="1"/>
    <col min="16130" max="16130" width="57.5546875" style="31" customWidth="1"/>
    <col min="16131" max="16131" width="16.44140625" style="31" customWidth="1"/>
    <col min="16132" max="16133" width="17.6640625" style="31" bestFit="1" customWidth="1"/>
    <col min="16134" max="16134" width="15.6640625" style="31" customWidth="1"/>
    <col min="16135" max="16135" width="15.6640625" style="31" bestFit="1" customWidth="1"/>
    <col min="16136" max="16136" width="19.6640625" style="3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20.25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200" t="s">
        <v>53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99" t="s">
        <v>3</v>
      </c>
      <c r="B7" s="199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5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5">
      <c r="A10" s="84" t="s">
        <v>29</v>
      </c>
      <c r="B10" s="84" t="s">
        <v>26</v>
      </c>
      <c r="C10" s="85">
        <f>+C11+C13+C15+C17+C26+C28</f>
        <v>1340172.8900000001</v>
      </c>
      <c r="D10" s="86">
        <f>+D11+D13+D15+D17+D26+D28</f>
        <v>1839682</v>
      </c>
      <c r="E10" s="86">
        <f>+E11+E13+E15+E17+E26+E28</f>
        <v>1839682</v>
      </c>
      <c r="F10" s="85">
        <f>+F11+F13+F15+F17+F26+F28</f>
        <v>1384655.26</v>
      </c>
      <c r="G10" s="85">
        <f>+F10/C10*100</f>
        <v>103.31915160587974</v>
      </c>
      <c r="H10" s="85">
        <f>+F10/E10*100</f>
        <v>75.266011191064536</v>
      </c>
      <c r="I10" s="56"/>
      <c r="J10" s="56"/>
      <c r="K10" s="56"/>
      <c r="L10" s="56"/>
      <c r="M10" s="55"/>
      <c r="N10" s="55"/>
      <c r="O10" s="55"/>
    </row>
    <row r="11" spans="1:15" x14ac:dyDescent="0.25">
      <c r="A11" s="80" t="s">
        <v>54</v>
      </c>
      <c r="B11" s="81" t="s">
        <v>55</v>
      </c>
      <c r="C11" s="82">
        <f>+C12</f>
        <v>555896.26</v>
      </c>
      <c r="D11" s="83">
        <f t="shared" ref="D11" si="0">+D12</f>
        <v>1180182</v>
      </c>
      <c r="E11" s="83">
        <f t="shared" ref="E11" si="1">+E12</f>
        <v>1180182</v>
      </c>
      <c r="F11" s="82">
        <f t="shared" ref="F11" si="2">+F12</f>
        <v>562830.35</v>
      </c>
      <c r="G11" s="82">
        <f t="shared" ref="G11:G52" si="3">+F11/C11*100</f>
        <v>101.24737122714227</v>
      </c>
      <c r="H11" s="82">
        <f t="shared" ref="H11:H52" si="4">+F11/E11*100</f>
        <v>47.690131691552658</v>
      </c>
      <c r="I11" s="56"/>
      <c r="J11" s="56"/>
      <c r="K11" s="56"/>
      <c r="L11" s="56"/>
      <c r="M11" s="55"/>
      <c r="N11" s="55"/>
      <c r="O11" s="55"/>
    </row>
    <row r="12" spans="1:15" x14ac:dyDescent="0.25">
      <c r="A12" s="62" t="s">
        <v>56</v>
      </c>
      <c r="B12" s="63" t="s">
        <v>55</v>
      </c>
      <c r="C12" s="43">
        <v>555896.26</v>
      </c>
      <c r="D12" s="43">
        <v>1180182</v>
      </c>
      <c r="E12" s="43">
        <v>1180182</v>
      </c>
      <c r="F12" s="43">
        <v>562830.35</v>
      </c>
      <c r="G12" s="43">
        <f t="shared" si="3"/>
        <v>101.24737122714227</v>
      </c>
      <c r="H12" s="43">
        <f t="shared" si="4"/>
        <v>47.690131691552658</v>
      </c>
      <c r="I12" s="46"/>
      <c r="J12" s="46"/>
      <c r="K12" s="46"/>
      <c r="L12" s="46"/>
      <c r="M12" s="46"/>
      <c r="N12" s="46"/>
      <c r="O12" s="46"/>
    </row>
    <row r="13" spans="1:15" x14ac:dyDescent="0.25">
      <c r="A13" s="80" t="s">
        <v>81</v>
      </c>
      <c r="B13" s="81" t="s">
        <v>485</v>
      </c>
      <c r="C13" s="82">
        <f>+C14</f>
        <v>5984.12</v>
      </c>
      <c r="D13" s="83">
        <f t="shared" ref="D13" si="5">+D14</f>
        <v>14500</v>
      </c>
      <c r="E13" s="83">
        <f t="shared" ref="E13" si="6">+E14</f>
        <v>14500</v>
      </c>
      <c r="F13" s="82">
        <f t="shared" ref="F13" si="7">+F14</f>
        <v>8657.2199999999993</v>
      </c>
      <c r="G13" s="82">
        <f t="shared" si="3"/>
        <v>144.66989298342946</v>
      </c>
      <c r="H13" s="82">
        <f t="shared" si="4"/>
        <v>59.704965517241369</v>
      </c>
      <c r="I13" s="56"/>
      <c r="J13" s="56"/>
      <c r="K13" s="56"/>
      <c r="L13" s="56"/>
      <c r="M13" s="55"/>
      <c r="N13" s="55"/>
      <c r="O13" s="55"/>
    </row>
    <row r="14" spans="1:15" x14ac:dyDescent="0.25">
      <c r="A14" s="62" t="s">
        <v>83</v>
      </c>
      <c r="B14" s="63" t="s">
        <v>485</v>
      </c>
      <c r="C14" s="43">
        <v>5984.12</v>
      </c>
      <c r="D14" s="44">
        <v>14500</v>
      </c>
      <c r="E14" s="44">
        <v>14500</v>
      </c>
      <c r="F14" s="43">
        <v>8657.2199999999993</v>
      </c>
      <c r="G14" s="43">
        <f t="shared" si="3"/>
        <v>144.66989298342946</v>
      </c>
      <c r="H14" s="43">
        <f t="shared" si="4"/>
        <v>59.704965517241369</v>
      </c>
      <c r="I14" s="46"/>
      <c r="J14" s="46"/>
      <c r="K14" s="46"/>
      <c r="L14" s="46"/>
      <c r="M14" s="46"/>
      <c r="N14" s="46"/>
      <c r="O14" s="46"/>
    </row>
    <row r="15" spans="1:15" x14ac:dyDescent="0.25">
      <c r="A15" s="80" t="s">
        <v>57</v>
      </c>
      <c r="B15" s="81" t="s">
        <v>58</v>
      </c>
      <c r="C15" s="82">
        <f>+C16</f>
        <v>53274.62</v>
      </c>
      <c r="D15" s="83">
        <f t="shared" ref="D15" si="8">+D16</f>
        <v>105000</v>
      </c>
      <c r="E15" s="83">
        <f t="shared" ref="E15" si="9">+E16</f>
        <v>105000</v>
      </c>
      <c r="F15" s="82">
        <f t="shared" ref="F15" si="10">+F16</f>
        <v>43985.4</v>
      </c>
      <c r="G15" s="82">
        <f t="shared" si="3"/>
        <v>82.563517111900566</v>
      </c>
      <c r="H15" s="82">
        <f t="shared" si="4"/>
        <v>41.890857142857143</v>
      </c>
      <c r="I15" s="56"/>
      <c r="J15" s="56"/>
      <c r="K15" s="56"/>
      <c r="L15" s="56"/>
      <c r="M15" s="55"/>
      <c r="N15" s="55"/>
      <c r="O15" s="55"/>
    </row>
    <row r="16" spans="1:15" x14ac:dyDescent="0.25">
      <c r="A16" s="62" t="s">
        <v>60</v>
      </c>
      <c r="B16" s="63" t="s">
        <v>61</v>
      </c>
      <c r="C16" s="43">
        <v>53274.62</v>
      </c>
      <c r="D16" s="44">
        <v>105000</v>
      </c>
      <c r="E16" s="44">
        <v>105000</v>
      </c>
      <c r="F16" s="43">
        <v>43985.4</v>
      </c>
      <c r="G16" s="43">
        <f t="shared" si="3"/>
        <v>82.563517111900566</v>
      </c>
      <c r="H16" s="43">
        <f t="shared" si="4"/>
        <v>41.890857142857143</v>
      </c>
      <c r="I16" s="46"/>
      <c r="J16" s="46"/>
      <c r="K16" s="46"/>
      <c r="L16" s="46"/>
      <c r="M16" s="46"/>
      <c r="N16" s="46"/>
      <c r="O16" s="46"/>
    </row>
    <row r="17" spans="1:15" x14ac:dyDescent="0.25">
      <c r="A17" s="80" t="s">
        <v>62</v>
      </c>
      <c r="B17" s="81" t="s">
        <v>63</v>
      </c>
      <c r="C17" s="82">
        <f>SUM(C18:C25)</f>
        <v>725017.89</v>
      </c>
      <c r="D17" s="83">
        <v>540000</v>
      </c>
      <c r="E17" s="83">
        <v>540000</v>
      </c>
      <c r="F17" s="82">
        <f>SUM(F18:F25)</f>
        <v>769182.29</v>
      </c>
      <c r="G17" s="82">
        <f>+F17/C17*100</f>
        <v>106.09149106651698</v>
      </c>
      <c r="H17" s="82">
        <f t="shared" si="4"/>
        <v>142.44116481481481</v>
      </c>
      <c r="I17" s="56"/>
      <c r="J17" s="56"/>
      <c r="K17" s="56"/>
      <c r="L17" s="56"/>
      <c r="M17" s="55"/>
      <c r="N17" s="55"/>
      <c r="O17" s="55"/>
    </row>
    <row r="18" spans="1:15" x14ac:dyDescent="0.25">
      <c r="A18" s="62">
        <v>50</v>
      </c>
      <c r="B18" s="63" t="s">
        <v>566</v>
      </c>
      <c r="C18" s="43">
        <v>207683.93</v>
      </c>
      <c r="D18" s="44"/>
      <c r="E18" s="44"/>
      <c r="F18" s="43">
        <v>214007.11</v>
      </c>
      <c r="G18" s="43">
        <f t="shared" ref="G18" si="11">+F18/C18*100</f>
        <v>103.04461688489812</v>
      </c>
      <c r="H18" s="43" t="e">
        <f t="shared" ref="H18" si="12">+F18/E18*100</f>
        <v>#DIV/0!</v>
      </c>
      <c r="I18" s="46"/>
      <c r="J18" s="46"/>
      <c r="K18" s="46"/>
      <c r="L18" s="46"/>
      <c r="M18" s="46"/>
      <c r="N18" s="46"/>
      <c r="O18" s="46"/>
    </row>
    <row r="19" spans="1:15" x14ac:dyDescent="0.25">
      <c r="A19" s="62" t="s">
        <v>64</v>
      </c>
      <c r="B19" s="63" t="s">
        <v>65</v>
      </c>
      <c r="C19" s="43">
        <v>5457</v>
      </c>
      <c r="D19" s="44"/>
      <c r="E19" s="44"/>
      <c r="F19" s="43">
        <v>11799</v>
      </c>
      <c r="G19" s="43">
        <f t="shared" si="3"/>
        <v>216.21770203408465</v>
      </c>
      <c r="H19" s="43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5">
      <c r="A20" s="62" t="s">
        <v>75</v>
      </c>
      <c r="B20" s="63" t="s">
        <v>76</v>
      </c>
      <c r="C20" s="43">
        <v>264261.78999999998</v>
      </c>
      <c r="D20" s="44">
        <v>540000</v>
      </c>
      <c r="E20" s="44">
        <v>540000</v>
      </c>
      <c r="F20" s="43">
        <v>216762.7</v>
      </c>
      <c r="G20" s="43">
        <f t="shared" si="3"/>
        <v>82.025744243993813</v>
      </c>
      <c r="H20" s="43">
        <f t="shared" si="4"/>
        <v>40.141240740740741</v>
      </c>
      <c r="I20" s="46"/>
      <c r="J20" s="46"/>
      <c r="K20" s="46"/>
      <c r="L20" s="46"/>
      <c r="M20" s="46"/>
      <c r="N20" s="46"/>
      <c r="O20" s="46"/>
    </row>
    <row r="21" spans="1:15" x14ac:dyDescent="0.25">
      <c r="A21" s="62">
        <v>53</v>
      </c>
      <c r="B21" s="63" t="s">
        <v>567</v>
      </c>
      <c r="C21" s="43"/>
      <c r="D21" s="44"/>
      <c r="E21" s="44"/>
      <c r="F21" s="43">
        <v>17612.8</v>
      </c>
      <c r="G21" s="43" t="e">
        <f t="shared" ref="G21:G22" si="13">+F21/C21*100</f>
        <v>#DIV/0!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5">
      <c r="A22" s="62">
        <v>54</v>
      </c>
      <c r="B22" s="63" t="s">
        <v>568</v>
      </c>
      <c r="C22" s="43"/>
      <c r="D22" s="44"/>
      <c r="E22" s="44"/>
      <c r="F22" s="43"/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5">
      <c r="A23" s="62" t="s">
        <v>66</v>
      </c>
      <c r="B23" s="63" t="s">
        <v>67</v>
      </c>
      <c r="C23" s="43"/>
      <c r="D23" s="44"/>
      <c r="E23" s="44"/>
      <c r="F23" s="43"/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5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5">
      <c r="A25" s="62" t="s">
        <v>70</v>
      </c>
      <c r="B25" s="63" t="s">
        <v>71</v>
      </c>
      <c r="C25" s="43">
        <v>247615.17</v>
      </c>
      <c r="D25" s="44"/>
      <c r="E25" s="44"/>
      <c r="F25" s="43">
        <v>309000.68</v>
      </c>
      <c r="G25" s="43">
        <f t="shared" si="3"/>
        <v>124.79069032806026</v>
      </c>
      <c r="H25" s="43" t="e">
        <f t="shared" si="4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5">
      <c r="A26" s="80" t="s">
        <v>30</v>
      </c>
      <c r="B26" s="81" t="s">
        <v>486</v>
      </c>
      <c r="C26" s="82">
        <f>+C27</f>
        <v>0</v>
      </c>
      <c r="D26" s="83">
        <f t="shared" ref="D26" si="15">+D27</f>
        <v>0</v>
      </c>
      <c r="E26" s="83">
        <f t="shared" ref="E26" si="16">+E27</f>
        <v>0</v>
      </c>
      <c r="F26" s="82">
        <f t="shared" ref="F26" si="17">+F27</f>
        <v>0</v>
      </c>
      <c r="G26" s="82" t="e">
        <f t="shared" si="3"/>
        <v>#DIV/0!</v>
      </c>
      <c r="H26" s="82" t="e">
        <f t="shared" si="4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5">
      <c r="A27" s="62" t="s">
        <v>32</v>
      </c>
      <c r="B27" s="63" t="s">
        <v>486</v>
      </c>
      <c r="C27" s="43"/>
      <c r="D27" s="44"/>
      <c r="E27" s="44"/>
      <c r="F27" s="43"/>
      <c r="G27" s="43" t="e">
        <f t="shared" si="3"/>
        <v>#DIV/0!</v>
      </c>
      <c r="H27" s="43" t="e">
        <f t="shared" si="4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5">
      <c r="A28" s="80" t="s">
        <v>337</v>
      </c>
      <c r="B28" s="81" t="s">
        <v>487</v>
      </c>
      <c r="C28" s="82">
        <f>+C29</f>
        <v>0</v>
      </c>
      <c r="D28" s="83">
        <f t="shared" ref="D28" si="18">+D29</f>
        <v>0</v>
      </c>
      <c r="E28" s="83">
        <f t="shared" ref="E28" si="19">+E29</f>
        <v>0</v>
      </c>
      <c r="F28" s="82">
        <f t="shared" ref="F28" si="20">+F29</f>
        <v>0</v>
      </c>
      <c r="G28" s="82" t="e">
        <f t="shared" si="3"/>
        <v>#DIV/0!</v>
      </c>
      <c r="H28" s="82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5">
      <c r="A29" s="62" t="s">
        <v>339</v>
      </c>
      <c r="B29" s="63" t="s">
        <v>487</v>
      </c>
      <c r="C29" s="43"/>
      <c r="D29" s="44"/>
      <c r="E29" s="44"/>
      <c r="F29" s="43"/>
      <c r="G29" s="43" t="e">
        <f t="shared" si="3"/>
        <v>#DIV/0!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5">
      <c r="A30" s="84" t="s">
        <v>72</v>
      </c>
      <c r="B30" s="84" t="s">
        <v>26</v>
      </c>
      <c r="C30" s="85">
        <f>+C31+C34+C36+C38+C47+C49+C51</f>
        <v>1107000.8900000001</v>
      </c>
      <c r="D30" s="86">
        <f>+D31+D34+D36+D38+D47+D49+D51</f>
        <v>1844222</v>
      </c>
      <c r="E30" s="86">
        <f>+E31+E34+E36+E38+E47+E49+E51</f>
        <v>1844222</v>
      </c>
      <c r="F30" s="85">
        <f>+F31+F34+F36+F38+F47+F49+F51</f>
        <v>1299306.47</v>
      </c>
      <c r="G30" s="85">
        <f t="shared" si="3"/>
        <v>117.37176381131904</v>
      </c>
      <c r="H30" s="85">
        <f t="shared" si="4"/>
        <v>70.452823467022952</v>
      </c>
      <c r="I30" s="57"/>
      <c r="J30" s="57"/>
      <c r="K30" s="57"/>
      <c r="L30" s="57"/>
      <c r="M30" s="57"/>
      <c r="N30" s="57"/>
      <c r="O30" s="57"/>
    </row>
    <row r="31" spans="1:15" x14ac:dyDescent="0.25">
      <c r="A31" s="80" t="s">
        <v>54</v>
      </c>
      <c r="B31" s="81" t="s">
        <v>55</v>
      </c>
      <c r="C31" s="82">
        <f>+C32+C33</f>
        <v>508464.76</v>
      </c>
      <c r="D31" s="83">
        <f>+D32+D33</f>
        <v>1180182</v>
      </c>
      <c r="E31" s="83">
        <f>+E32+E33</f>
        <v>1180182</v>
      </c>
      <c r="F31" s="82">
        <f>+F32+F33</f>
        <v>525429.88</v>
      </c>
      <c r="G31" s="82">
        <f t="shared" si="3"/>
        <v>103.33653801297854</v>
      </c>
      <c r="H31" s="82">
        <f t="shared" si="4"/>
        <v>44.521089120152659</v>
      </c>
      <c r="I31" s="56"/>
      <c r="J31" s="56"/>
      <c r="K31" s="56"/>
      <c r="L31" s="56"/>
      <c r="M31" s="55"/>
      <c r="N31" s="55"/>
      <c r="O31" s="55"/>
    </row>
    <row r="32" spans="1:15" x14ac:dyDescent="0.25">
      <c r="A32" s="62" t="s">
        <v>56</v>
      </c>
      <c r="B32" s="63" t="s">
        <v>55</v>
      </c>
      <c r="C32" s="43">
        <v>508464.76</v>
      </c>
      <c r="D32" s="44">
        <v>1180182</v>
      </c>
      <c r="E32" s="44">
        <v>1180182</v>
      </c>
      <c r="F32" s="43">
        <v>525429.88</v>
      </c>
      <c r="G32" s="43">
        <f t="shared" si="3"/>
        <v>103.33653801297854</v>
      </c>
      <c r="H32" s="43">
        <f t="shared" si="4"/>
        <v>44.521089120152659</v>
      </c>
      <c r="I32" s="46"/>
      <c r="J32" s="46"/>
      <c r="K32" s="46"/>
      <c r="L32" s="46"/>
      <c r="M32" s="46"/>
      <c r="N32" s="46"/>
      <c r="O32" s="46"/>
    </row>
    <row r="33" spans="1:15" x14ac:dyDescent="0.25">
      <c r="A33" s="62" t="s">
        <v>73</v>
      </c>
      <c r="B33" s="63" t="s">
        <v>74</v>
      </c>
      <c r="C33" s="43"/>
      <c r="D33" s="44"/>
      <c r="E33" s="44"/>
      <c r="F33" s="43"/>
      <c r="G33" s="43" t="e">
        <f t="shared" si="3"/>
        <v>#DIV/0!</v>
      </c>
      <c r="H33" s="43" t="e">
        <f t="shared" si="4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5">
      <c r="A34" s="80" t="s">
        <v>81</v>
      </c>
      <c r="B34" s="81" t="s">
        <v>485</v>
      </c>
      <c r="C34" s="82">
        <f>+C35</f>
        <v>4932</v>
      </c>
      <c r="D34" s="83">
        <f t="shared" ref="D34" si="21">+D35</f>
        <v>14500</v>
      </c>
      <c r="E34" s="83">
        <f t="shared" ref="E34" si="22">+E35</f>
        <v>14500</v>
      </c>
      <c r="F34" s="82">
        <f t="shared" ref="F34" si="23">+F35</f>
        <v>0</v>
      </c>
      <c r="G34" s="82">
        <f t="shared" si="3"/>
        <v>0</v>
      </c>
      <c r="H34" s="82">
        <f t="shared" si="4"/>
        <v>0</v>
      </c>
      <c r="I34" s="56"/>
      <c r="J34" s="56"/>
      <c r="K34" s="56"/>
      <c r="L34" s="56"/>
      <c r="M34" s="55"/>
      <c r="N34" s="55"/>
      <c r="O34" s="55"/>
    </row>
    <row r="35" spans="1:15" x14ac:dyDescent="0.25">
      <c r="A35" s="62" t="s">
        <v>83</v>
      </c>
      <c r="B35" s="63" t="s">
        <v>485</v>
      </c>
      <c r="C35" s="43">
        <v>4932</v>
      </c>
      <c r="D35" s="44">
        <v>14500</v>
      </c>
      <c r="E35" s="44">
        <v>14500</v>
      </c>
      <c r="F35" s="43"/>
      <c r="G35" s="43">
        <f t="shared" si="3"/>
        <v>0</v>
      </c>
      <c r="H35" s="43">
        <f t="shared" si="4"/>
        <v>0</v>
      </c>
      <c r="I35" s="46"/>
      <c r="J35" s="46"/>
      <c r="K35" s="46"/>
      <c r="L35" s="46"/>
      <c r="M35" s="46"/>
      <c r="N35" s="46"/>
      <c r="O35" s="46"/>
    </row>
    <row r="36" spans="1:15" x14ac:dyDescent="0.25">
      <c r="A36" s="80" t="s">
        <v>57</v>
      </c>
      <c r="B36" s="81" t="s">
        <v>58</v>
      </c>
      <c r="C36" s="82">
        <f>+C37</f>
        <v>29807.54</v>
      </c>
      <c r="D36" s="83">
        <f t="shared" ref="D36" si="24">+D37</f>
        <v>109540</v>
      </c>
      <c r="E36" s="83">
        <f t="shared" ref="E36" si="25">+E37</f>
        <v>109540</v>
      </c>
      <c r="F36" s="82">
        <f t="shared" ref="F36" si="26">+F37</f>
        <v>91562.86</v>
      </c>
      <c r="G36" s="82">
        <f t="shared" si="3"/>
        <v>307.18019668848888</v>
      </c>
      <c r="H36" s="82">
        <f t="shared" si="4"/>
        <v>83.588515610735797</v>
      </c>
      <c r="I36" s="56"/>
      <c r="J36" s="56"/>
      <c r="K36" s="56"/>
      <c r="L36" s="56"/>
      <c r="M36" s="55"/>
      <c r="N36" s="55"/>
      <c r="O36" s="55"/>
    </row>
    <row r="37" spans="1:15" x14ac:dyDescent="0.25">
      <c r="A37" s="62" t="s">
        <v>60</v>
      </c>
      <c r="B37" s="63" t="s">
        <v>61</v>
      </c>
      <c r="C37" s="43">
        <v>29807.54</v>
      </c>
      <c r="D37" s="44">
        <v>109540</v>
      </c>
      <c r="E37" s="44">
        <v>109540</v>
      </c>
      <c r="F37" s="43">
        <v>91562.86</v>
      </c>
      <c r="G37" s="43">
        <f t="shared" si="3"/>
        <v>307.18019668848888</v>
      </c>
      <c r="H37" s="43">
        <f t="shared" si="4"/>
        <v>83.588515610735797</v>
      </c>
      <c r="I37" s="46"/>
      <c r="J37" s="46"/>
      <c r="K37" s="46"/>
      <c r="L37" s="46"/>
      <c r="M37" s="46"/>
      <c r="N37" s="46"/>
      <c r="O37" s="46"/>
    </row>
    <row r="38" spans="1:15" x14ac:dyDescent="0.25">
      <c r="A38" s="80" t="s">
        <v>62</v>
      </c>
      <c r="B38" s="81" t="s">
        <v>63</v>
      </c>
      <c r="C38" s="82">
        <f>SUM(C39:C46)</f>
        <v>563796.59</v>
      </c>
      <c r="D38" s="83">
        <f>SUM(D39:D46)</f>
        <v>540000</v>
      </c>
      <c r="E38" s="83">
        <f>SUM(E39:E46)</f>
        <v>540000</v>
      </c>
      <c r="F38" s="82">
        <f>SUM(F39:F46)</f>
        <v>682313.73</v>
      </c>
      <c r="G38" s="82">
        <f t="shared" si="3"/>
        <v>121.02125874865615</v>
      </c>
      <c r="H38" s="82">
        <f t="shared" si="4"/>
        <v>126.35439444444445</v>
      </c>
      <c r="I38" s="56"/>
      <c r="J38" s="56"/>
      <c r="K38" s="56"/>
      <c r="L38" s="56"/>
      <c r="M38" s="55"/>
      <c r="N38" s="55"/>
      <c r="O38" s="55"/>
    </row>
    <row r="39" spans="1:15" x14ac:dyDescent="0.25">
      <c r="A39" s="62">
        <v>50</v>
      </c>
      <c r="B39" s="63" t="s">
        <v>566</v>
      </c>
      <c r="C39" s="43">
        <v>160994.04</v>
      </c>
      <c r="D39" s="44"/>
      <c r="E39" s="44"/>
      <c r="F39" s="43">
        <v>142705.46</v>
      </c>
      <c r="G39" s="43">
        <f t="shared" si="3"/>
        <v>88.640213016581228</v>
      </c>
      <c r="H39" s="43" t="e">
        <f t="shared" si="4"/>
        <v>#DIV/0!</v>
      </c>
      <c r="I39" s="46"/>
      <c r="J39" s="46"/>
      <c r="K39" s="46"/>
      <c r="L39" s="46"/>
      <c r="M39" s="46"/>
      <c r="N39" s="46"/>
      <c r="O39" s="46"/>
    </row>
    <row r="40" spans="1:15" x14ac:dyDescent="0.25">
      <c r="A40" s="62" t="s">
        <v>64</v>
      </c>
      <c r="B40" s="63" t="s">
        <v>65</v>
      </c>
      <c r="C40" s="43">
        <v>7624.36</v>
      </c>
      <c r="D40" s="44"/>
      <c r="E40" s="44"/>
      <c r="F40" s="43">
        <v>8571</v>
      </c>
      <c r="G40" s="43">
        <f t="shared" ref="G40" si="27">+F40/C40*100</f>
        <v>112.41599294891638</v>
      </c>
      <c r="H40" s="43" t="e">
        <f t="shared" ref="H40" si="28">+F40/E40*100</f>
        <v>#DIV/0!</v>
      </c>
      <c r="I40" s="46"/>
      <c r="J40" s="46"/>
      <c r="K40" s="46"/>
      <c r="L40" s="46"/>
      <c r="M40" s="46"/>
      <c r="N40" s="46"/>
      <c r="O40" s="46"/>
    </row>
    <row r="41" spans="1:15" x14ac:dyDescent="0.25">
      <c r="A41" s="62" t="s">
        <v>75</v>
      </c>
      <c r="B41" s="63" t="s">
        <v>76</v>
      </c>
      <c r="C41" s="43">
        <v>259083.96</v>
      </c>
      <c r="D41" s="44">
        <v>540000</v>
      </c>
      <c r="E41" s="44">
        <v>540000</v>
      </c>
      <c r="F41" s="43">
        <v>216762.7</v>
      </c>
      <c r="G41" s="43">
        <f t="shared" si="3"/>
        <v>83.66504047568209</v>
      </c>
      <c r="H41" s="43">
        <f t="shared" si="4"/>
        <v>40.141240740740741</v>
      </c>
      <c r="I41" s="46"/>
      <c r="J41" s="46"/>
      <c r="K41" s="46"/>
      <c r="L41" s="46"/>
      <c r="M41" s="46"/>
      <c r="N41" s="46"/>
      <c r="O41" s="46"/>
    </row>
    <row r="42" spans="1:15" x14ac:dyDescent="0.25">
      <c r="A42" s="62">
        <v>53</v>
      </c>
      <c r="B42" s="63" t="s">
        <v>567</v>
      </c>
      <c r="C42" s="43">
        <v>8086.19</v>
      </c>
      <c r="D42" s="44"/>
      <c r="E42" s="44"/>
      <c r="F42" s="43">
        <v>5273.89</v>
      </c>
      <c r="G42" s="43">
        <f t="shared" ref="G42:G43" si="29">+F42/C42*100</f>
        <v>65.220950781517629</v>
      </c>
      <c r="H42" s="43" t="e">
        <f t="shared" ref="H42:H43" si="30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5">
      <c r="A43" s="62">
        <v>54</v>
      </c>
      <c r="B43" s="63" t="s">
        <v>568</v>
      </c>
      <c r="C43" s="43"/>
      <c r="D43" s="44"/>
      <c r="E43" s="44"/>
      <c r="F43" s="43"/>
      <c r="G43" s="43" t="e">
        <f t="shared" si="29"/>
        <v>#DIV/0!</v>
      </c>
      <c r="H43" s="43" t="e">
        <f t="shared" si="30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5">
      <c r="A44" s="62" t="s">
        <v>66</v>
      </c>
      <c r="B44" s="63" t="s">
        <v>67</v>
      </c>
      <c r="C44" s="43"/>
      <c r="D44" s="44"/>
      <c r="E44" s="44"/>
      <c r="F44" s="43"/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5">
      <c r="A45" s="62" t="s">
        <v>68</v>
      </c>
      <c r="B45" s="63" t="s">
        <v>69</v>
      </c>
      <c r="C45" s="43"/>
      <c r="D45" s="44"/>
      <c r="E45" s="44"/>
      <c r="F45" s="43"/>
      <c r="G45" s="43" t="e">
        <f t="shared" si="3"/>
        <v>#DIV/0!</v>
      </c>
      <c r="H45" s="43" t="e">
        <f t="shared" si="4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5">
      <c r="A46" s="62" t="s">
        <v>70</v>
      </c>
      <c r="B46" s="63" t="s">
        <v>71</v>
      </c>
      <c r="C46" s="43">
        <v>128008.04</v>
      </c>
      <c r="D46" s="44"/>
      <c r="E46" s="44"/>
      <c r="F46" s="43">
        <v>309000.68</v>
      </c>
      <c r="G46" s="43">
        <f t="shared" si="3"/>
        <v>241.3916188389417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5">
      <c r="A47" s="80" t="s">
        <v>30</v>
      </c>
      <c r="B47" s="81" t="s">
        <v>486</v>
      </c>
      <c r="C47" s="82">
        <f>+C48</f>
        <v>0</v>
      </c>
      <c r="D47" s="83">
        <f t="shared" ref="D47" si="31">+D48</f>
        <v>0</v>
      </c>
      <c r="E47" s="83">
        <f t="shared" ref="E47" si="32">+E48</f>
        <v>0</v>
      </c>
      <c r="F47" s="82">
        <f t="shared" ref="F47" si="33">+F48</f>
        <v>0</v>
      </c>
      <c r="G47" s="82" t="e">
        <f t="shared" si="3"/>
        <v>#DIV/0!</v>
      </c>
      <c r="H47" s="82" t="e">
        <f t="shared" si="4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5">
      <c r="A48" s="62" t="s">
        <v>32</v>
      </c>
      <c r="B48" s="63" t="s">
        <v>486</v>
      </c>
      <c r="C48" s="43"/>
      <c r="D48" s="44"/>
      <c r="E48" s="44"/>
      <c r="F48" s="43"/>
      <c r="G48" s="43" t="e">
        <f t="shared" si="3"/>
        <v>#DIV/0!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5">
      <c r="A49" s="80" t="s">
        <v>337</v>
      </c>
      <c r="B49" s="81" t="s">
        <v>487</v>
      </c>
      <c r="C49" s="82">
        <f>+C50</f>
        <v>0</v>
      </c>
      <c r="D49" s="83">
        <f t="shared" ref="D49" si="34">+D50</f>
        <v>0</v>
      </c>
      <c r="E49" s="83">
        <f t="shared" ref="E49" si="35">+E50</f>
        <v>0</v>
      </c>
      <c r="F49" s="82">
        <f t="shared" ref="F49" si="36">+F50</f>
        <v>0</v>
      </c>
      <c r="G49" s="82" t="e">
        <f t="shared" si="3"/>
        <v>#DIV/0!</v>
      </c>
      <c r="H49" s="82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5">
      <c r="A50" s="62" t="s">
        <v>339</v>
      </c>
      <c r="B50" s="63" t="s">
        <v>487</v>
      </c>
      <c r="C50" s="43"/>
      <c r="D50" s="44"/>
      <c r="E50" s="44"/>
      <c r="F50" s="43"/>
      <c r="G50" s="43" t="e">
        <f t="shared" si="3"/>
        <v>#DIV/0!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5">
      <c r="A51" s="80" t="s">
        <v>77</v>
      </c>
      <c r="B51" s="81" t="s">
        <v>78</v>
      </c>
      <c r="C51" s="82">
        <f>+C52</f>
        <v>0</v>
      </c>
      <c r="D51" s="83">
        <f t="shared" ref="D51:F51" si="37">+D52</f>
        <v>0</v>
      </c>
      <c r="E51" s="83">
        <f t="shared" si="37"/>
        <v>0</v>
      </c>
      <c r="F51" s="82">
        <f t="shared" si="37"/>
        <v>0</v>
      </c>
      <c r="G51" s="82" t="e">
        <f t="shared" si="3"/>
        <v>#DIV/0!</v>
      </c>
      <c r="H51" s="82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5">
      <c r="A52" s="62" t="s">
        <v>79</v>
      </c>
      <c r="B52" s="63" t="s">
        <v>78</v>
      </c>
      <c r="C52" s="43"/>
      <c r="D52" s="43"/>
      <c r="E52" s="44"/>
      <c r="F52" s="43"/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20" sqref="F20"/>
    </sheetView>
  </sheetViews>
  <sheetFormatPr defaultRowHeight="13.2" x14ac:dyDescent="0.25"/>
  <cols>
    <col min="1" max="1" width="12" style="31" customWidth="1"/>
    <col min="2" max="2" width="33.44140625" style="34" customWidth="1"/>
    <col min="3" max="3" width="16.44140625" style="35" customWidth="1"/>
    <col min="4" max="5" width="17.6640625" style="36" bestFit="1" customWidth="1"/>
    <col min="6" max="6" width="17" style="35" bestFit="1" customWidth="1"/>
    <col min="7" max="8" width="12.5546875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9" style="31" customWidth="1"/>
    <col min="258" max="258" width="57.5546875" style="31" customWidth="1"/>
    <col min="259" max="259" width="16.44140625" style="31" customWidth="1"/>
    <col min="260" max="261" width="17.6640625" style="31" bestFit="1" customWidth="1"/>
    <col min="262" max="262" width="15.6640625" style="31" customWidth="1"/>
    <col min="263" max="263" width="15.6640625" style="31" bestFit="1" customWidth="1"/>
    <col min="264" max="264" width="19.6640625" style="3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9" style="31" customWidth="1"/>
    <col min="514" max="514" width="57.5546875" style="31" customWidth="1"/>
    <col min="515" max="515" width="16.44140625" style="31" customWidth="1"/>
    <col min="516" max="517" width="17.6640625" style="31" bestFit="1" customWidth="1"/>
    <col min="518" max="518" width="15.6640625" style="31" customWidth="1"/>
    <col min="519" max="519" width="15.6640625" style="31" bestFit="1" customWidth="1"/>
    <col min="520" max="520" width="19.6640625" style="3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9" style="31" customWidth="1"/>
    <col min="770" max="770" width="57.5546875" style="31" customWidth="1"/>
    <col min="771" max="771" width="16.44140625" style="31" customWidth="1"/>
    <col min="772" max="773" width="17.6640625" style="31" bestFit="1" customWidth="1"/>
    <col min="774" max="774" width="15.6640625" style="31" customWidth="1"/>
    <col min="775" max="775" width="15.6640625" style="31" bestFit="1" customWidth="1"/>
    <col min="776" max="776" width="19.6640625" style="3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9" style="31" customWidth="1"/>
    <col min="1026" max="1026" width="57.5546875" style="31" customWidth="1"/>
    <col min="1027" max="1027" width="16.44140625" style="31" customWidth="1"/>
    <col min="1028" max="1029" width="17.6640625" style="31" bestFit="1" customWidth="1"/>
    <col min="1030" max="1030" width="15.6640625" style="31" customWidth="1"/>
    <col min="1031" max="1031" width="15.6640625" style="31" bestFit="1" customWidth="1"/>
    <col min="1032" max="1032" width="19.6640625" style="3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9" style="31" customWidth="1"/>
    <col min="1282" max="1282" width="57.5546875" style="31" customWidth="1"/>
    <col min="1283" max="1283" width="16.44140625" style="31" customWidth="1"/>
    <col min="1284" max="1285" width="17.6640625" style="31" bestFit="1" customWidth="1"/>
    <col min="1286" max="1286" width="15.6640625" style="31" customWidth="1"/>
    <col min="1287" max="1287" width="15.6640625" style="31" bestFit="1" customWidth="1"/>
    <col min="1288" max="1288" width="19.6640625" style="3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9" style="31" customWidth="1"/>
    <col min="1538" max="1538" width="57.5546875" style="31" customWidth="1"/>
    <col min="1539" max="1539" width="16.44140625" style="31" customWidth="1"/>
    <col min="1540" max="1541" width="17.6640625" style="31" bestFit="1" customWidth="1"/>
    <col min="1542" max="1542" width="15.6640625" style="31" customWidth="1"/>
    <col min="1543" max="1543" width="15.6640625" style="31" bestFit="1" customWidth="1"/>
    <col min="1544" max="1544" width="19.6640625" style="3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9" style="31" customWidth="1"/>
    <col min="1794" max="1794" width="57.5546875" style="31" customWidth="1"/>
    <col min="1795" max="1795" width="16.44140625" style="31" customWidth="1"/>
    <col min="1796" max="1797" width="17.6640625" style="31" bestFit="1" customWidth="1"/>
    <col min="1798" max="1798" width="15.6640625" style="31" customWidth="1"/>
    <col min="1799" max="1799" width="15.6640625" style="31" bestFit="1" customWidth="1"/>
    <col min="1800" max="1800" width="19.6640625" style="3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9" style="31" customWidth="1"/>
    <col min="2050" max="2050" width="57.5546875" style="31" customWidth="1"/>
    <col min="2051" max="2051" width="16.44140625" style="31" customWidth="1"/>
    <col min="2052" max="2053" width="17.6640625" style="31" bestFit="1" customWidth="1"/>
    <col min="2054" max="2054" width="15.6640625" style="31" customWidth="1"/>
    <col min="2055" max="2055" width="15.6640625" style="31" bestFit="1" customWidth="1"/>
    <col min="2056" max="2056" width="19.6640625" style="3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9" style="31" customWidth="1"/>
    <col min="2306" max="2306" width="57.5546875" style="31" customWidth="1"/>
    <col min="2307" max="2307" width="16.44140625" style="31" customWidth="1"/>
    <col min="2308" max="2309" width="17.6640625" style="31" bestFit="1" customWidth="1"/>
    <col min="2310" max="2310" width="15.6640625" style="31" customWidth="1"/>
    <col min="2311" max="2311" width="15.6640625" style="31" bestFit="1" customWidth="1"/>
    <col min="2312" max="2312" width="19.6640625" style="3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9" style="31" customWidth="1"/>
    <col min="2562" max="2562" width="57.5546875" style="31" customWidth="1"/>
    <col min="2563" max="2563" width="16.44140625" style="31" customWidth="1"/>
    <col min="2564" max="2565" width="17.6640625" style="31" bestFit="1" customWidth="1"/>
    <col min="2566" max="2566" width="15.6640625" style="31" customWidth="1"/>
    <col min="2567" max="2567" width="15.6640625" style="31" bestFit="1" customWidth="1"/>
    <col min="2568" max="2568" width="19.6640625" style="3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9" style="31" customWidth="1"/>
    <col min="2818" max="2818" width="57.5546875" style="31" customWidth="1"/>
    <col min="2819" max="2819" width="16.44140625" style="31" customWidth="1"/>
    <col min="2820" max="2821" width="17.6640625" style="31" bestFit="1" customWidth="1"/>
    <col min="2822" max="2822" width="15.6640625" style="31" customWidth="1"/>
    <col min="2823" max="2823" width="15.6640625" style="31" bestFit="1" customWidth="1"/>
    <col min="2824" max="2824" width="19.6640625" style="3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9" style="31" customWidth="1"/>
    <col min="3074" max="3074" width="57.5546875" style="31" customWidth="1"/>
    <col min="3075" max="3075" width="16.44140625" style="31" customWidth="1"/>
    <col min="3076" max="3077" width="17.6640625" style="31" bestFit="1" customWidth="1"/>
    <col min="3078" max="3078" width="15.6640625" style="31" customWidth="1"/>
    <col min="3079" max="3079" width="15.6640625" style="31" bestFit="1" customWidth="1"/>
    <col min="3080" max="3080" width="19.6640625" style="3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9" style="31" customWidth="1"/>
    <col min="3330" max="3330" width="57.5546875" style="31" customWidth="1"/>
    <col min="3331" max="3331" width="16.44140625" style="31" customWidth="1"/>
    <col min="3332" max="3333" width="17.6640625" style="31" bestFit="1" customWidth="1"/>
    <col min="3334" max="3334" width="15.6640625" style="31" customWidth="1"/>
    <col min="3335" max="3335" width="15.6640625" style="31" bestFit="1" customWidth="1"/>
    <col min="3336" max="3336" width="19.6640625" style="3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9" style="31" customWidth="1"/>
    <col min="3586" max="3586" width="57.5546875" style="31" customWidth="1"/>
    <col min="3587" max="3587" width="16.44140625" style="31" customWidth="1"/>
    <col min="3588" max="3589" width="17.6640625" style="31" bestFit="1" customWidth="1"/>
    <col min="3590" max="3590" width="15.6640625" style="31" customWidth="1"/>
    <col min="3591" max="3591" width="15.6640625" style="31" bestFit="1" customWidth="1"/>
    <col min="3592" max="3592" width="19.6640625" style="3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9" style="31" customWidth="1"/>
    <col min="3842" max="3842" width="57.5546875" style="31" customWidth="1"/>
    <col min="3843" max="3843" width="16.44140625" style="31" customWidth="1"/>
    <col min="3844" max="3845" width="17.6640625" style="31" bestFit="1" customWidth="1"/>
    <col min="3846" max="3846" width="15.6640625" style="31" customWidth="1"/>
    <col min="3847" max="3847" width="15.6640625" style="31" bestFit="1" customWidth="1"/>
    <col min="3848" max="3848" width="19.6640625" style="3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9" style="31" customWidth="1"/>
    <col min="4098" max="4098" width="57.5546875" style="31" customWidth="1"/>
    <col min="4099" max="4099" width="16.44140625" style="31" customWidth="1"/>
    <col min="4100" max="4101" width="17.6640625" style="31" bestFit="1" customWidth="1"/>
    <col min="4102" max="4102" width="15.6640625" style="31" customWidth="1"/>
    <col min="4103" max="4103" width="15.6640625" style="31" bestFit="1" customWidth="1"/>
    <col min="4104" max="4104" width="19.6640625" style="3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9" style="31" customWidth="1"/>
    <col min="4354" max="4354" width="57.5546875" style="31" customWidth="1"/>
    <col min="4355" max="4355" width="16.44140625" style="31" customWidth="1"/>
    <col min="4356" max="4357" width="17.6640625" style="31" bestFit="1" customWidth="1"/>
    <col min="4358" max="4358" width="15.6640625" style="31" customWidth="1"/>
    <col min="4359" max="4359" width="15.6640625" style="31" bestFit="1" customWidth="1"/>
    <col min="4360" max="4360" width="19.6640625" style="3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9" style="31" customWidth="1"/>
    <col min="4610" max="4610" width="57.5546875" style="31" customWidth="1"/>
    <col min="4611" max="4611" width="16.44140625" style="31" customWidth="1"/>
    <col min="4612" max="4613" width="17.6640625" style="31" bestFit="1" customWidth="1"/>
    <col min="4614" max="4614" width="15.6640625" style="31" customWidth="1"/>
    <col min="4615" max="4615" width="15.6640625" style="31" bestFit="1" customWidth="1"/>
    <col min="4616" max="4616" width="19.6640625" style="3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9" style="31" customWidth="1"/>
    <col min="4866" max="4866" width="57.5546875" style="31" customWidth="1"/>
    <col min="4867" max="4867" width="16.44140625" style="31" customWidth="1"/>
    <col min="4868" max="4869" width="17.6640625" style="31" bestFit="1" customWidth="1"/>
    <col min="4870" max="4870" width="15.6640625" style="31" customWidth="1"/>
    <col min="4871" max="4871" width="15.6640625" style="31" bestFit="1" customWidth="1"/>
    <col min="4872" max="4872" width="19.6640625" style="3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9" style="31" customWidth="1"/>
    <col min="5122" max="5122" width="57.5546875" style="31" customWidth="1"/>
    <col min="5123" max="5123" width="16.44140625" style="31" customWidth="1"/>
    <col min="5124" max="5125" width="17.6640625" style="31" bestFit="1" customWidth="1"/>
    <col min="5126" max="5126" width="15.6640625" style="31" customWidth="1"/>
    <col min="5127" max="5127" width="15.6640625" style="31" bestFit="1" customWidth="1"/>
    <col min="5128" max="5128" width="19.6640625" style="3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9" style="31" customWidth="1"/>
    <col min="5378" max="5378" width="57.5546875" style="31" customWidth="1"/>
    <col min="5379" max="5379" width="16.44140625" style="31" customWidth="1"/>
    <col min="5380" max="5381" width="17.6640625" style="31" bestFit="1" customWidth="1"/>
    <col min="5382" max="5382" width="15.6640625" style="31" customWidth="1"/>
    <col min="5383" max="5383" width="15.6640625" style="31" bestFit="1" customWidth="1"/>
    <col min="5384" max="5384" width="19.6640625" style="3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9" style="31" customWidth="1"/>
    <col min="5634" max="5634" width="57.5546875" style="31" customWidth="1"/>
    <col min="5635" max="5635" width="16.44140625" style="31" customWidth="1"/>
    <col min="5636" max="5637" width="17.6640625" style="31" bestFit="1" customWidth="1"/>
    <col min="5638" max="5638" width="15.6640625" style="31" customWidth="1"/>
    <col min="5639" max="5639" width="15.6640625" style="31" bestFit="1" customWidth="1"/>
    <col min="5640" max="5640" width="19.6640625" style="3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9" style="31" customWidth="1"/>
    <col min="5890" max="5890" width="57.5546875" style="31" customWidth="1"/>
    <col min="5891" max="5891" width="16.44140625" style="31" customWidth="1"/>
    <col min="5892" max="5893" width="17.6640625" style="31" bestFit="1" customWidth="1"/>
    <col min="5894" max="5894" width="15.6640625" style="31" customWidth="1"/>
    <col min="5895" max="5895" width="15.6640625" style="31" bestFit="1" customWidth="1"/>
    <col min="5896" max="5896" width="19.6640625" style="3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9" style="31" customWidth="1"/>
    <col min="6146" max="6146" width="57.5546875" style="31" customWidth="1"/>
    <col min="6147" max="6147" width="16.44140625" style="31" customWidth="1"/>
    <col min="6148" max="6149" width="17.6640625" style="31" bestFit="1" customWidth="1"/>
    <col min="6150" max="6150" width="15.6640625" style="31" customWidth="1"/>
    <col min="6151" max="6151" width="15.6640625" style="31" bestFit="1" customWidth="1"/>
    <col min="6152" max="6152" width="19.6640625" style="3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9" style="31" customWidth="1"/>
    <col min="6402" max="6402" width="57.5546875" style="31" customWidth="1"/>
    <col min="6403" max="6403" width="16.44140625" style="31" customWidth="1"/>
    <col min="6404" max="6405" width="17.6640625" style="31" bestFit="1" customWidth="1"/>
    <col min="6406" max="6406" width="15.6640625" style="31" customWidth="1"/>
    <col min="6407" max="6407" width="15.6640625" style="31" bestFit="1" customWidth="1"/>
    <col min="6408" max="6408" width="19.6640625" style="3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9" style="31" customWidth="1"/>
    <col min="6658" max="6658" width="57.5546875" style="31" customWidth="1"/>
    <col min="6659" max="6659" width="16.44140625" style="31" customWidth="1"/>
    <col min="6660" max="6661" width="17.6640625" style="31" bestFit="1" customWidth="1"/>
    <col min="6662" max="6662" width="15.6640625" style="31" customWidth="1"/>
    <col min="6663" max="6663" width="15.6640625" style="31" bestFit="1" customWidth="1"/>
    <col min="6664" max="6664" width="19.6640625" style="3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9" style="31" customWidth="1"/>
    <col min="6914" max="6914" width="57.5546875" style="31" customWidth="1"/>
    <col min="6915" max="6915" width="16.44140625" style="31" customWidth="1"/>
    <col min="6916" max="6917" width="17.6640625" style="31" bestFit="1" customWidth="1"/>
    <col min="6918" max="6918" width="15.6640625" style="31" customWidth="1"/>
    <col min="6919" max="6919" width="15.6640625" style="31" bestFit="1" customWidth="1"/>
    <col min="6920" max="6920" width="19.6640625" style="3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9" style="31" customWidth="1"/>
    <col min="7170" max="7170" width="57.5546875" style="31" customWidth="1"/>
    <col min="7171" max="7171" width="16.44140625" style="31" customWidth="1"/>
    <col min="7172" max="7173" width="17.6640625" style="31" bestFit="1" customWidth="1"/>
    <col min="7174" max="7174" width="15.6640625" style="31" customWidth="1"/>
    <col min="7175" max="7175" width="15.6640625" style="31" bestFit="1" customWidth="1"/>
    <col min="7176" max="7176" width="19.6640625" style="3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9" style="31" customWidth="1"/>
    <col min="7426" max="7426" width="57.5546875" style="31" customWidth="1"/>
    <col min="7427" max="7427" width="16.44140625" style="31" customWidth="1"/>
    <col min="7428" max="7429" width="17.6640625" style="31" bestFit="1" customWidth="1"/>
    <col min="7430" max="7430" width="15.6640625" style="31" customWidth="1"/>
    <col min="7431" max="7431" width="15.6640625" style="31" bestFit="1" customWidth="1"/>
    <col min="7432" max="7432" width="19.6640625" style="3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9" style="31" customWidth="1"/>
    <col min="7682" max="7682" width="57.5546875" style="31" customWidth="1"/>
    <col min="7683" max="7683" width="16.44140625" style="31" customWidth="1"/>
    <col min="7684" max="7685" width="17.6640625" style="31" bestFit="1" customWidth="1"/>
    <col min="7686" max="7686" width="15.6640625" style="31" customWidth="1"/>
    <col min="7687" max="7687" width="15.6640625" style="31" bestFit="1" customWidth="1"/>
    <col min="7688" max="7688" width="19.6640625" style="3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9" style="31" customWidth="1"/>
    <col min="7938" max="7938" width="57.5546875" style="31" customWidth="1"/>
    <col min="7939" max="7939" width="16.44140625" style="31" customWidth="1"/>
    <col min="7940" max="7941" width="17.6640625" style="31" bestFit="1" customWidth="1"/>
    <col min="7942" max="7942" width="15.6640625" style="31" customWidth="1"/>
    <col min="7943" max="7943" width="15.6640625" style="31" bestFit="1" customWidth="1"/>
    <col min="7944" max="7944" width="19.6640625" style="3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9" style="31" customWidth="1"/>
    <col min="8194" max="8194" width="57.5546875" style="31" customWidth="1"/>
    <col min="8195" max="8195" width="16.44140625" style="31" customWidth="1"/>
    <col min="8196" max="8197" width="17.6640625" style="31" bestFit="1" customWidth="1"/>
    <col min="8198" max="8198" width="15.6640625" style="31" customWidth="1"/>
    <col min="8199" max="8199" width="15.6640625" style="31" bestFit="1" customWidth="1"/>
    <col min="8200" max="8200" width="19.6640625" style="3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9" style="31" customWidth="1"/>
    <col min="8450" max="8450" width="57.5546875" style="31" customWidth="1"/>
    <col min="8451" max="8451" width="16.44140625" style="31" customWidth="1"/>
    <col min="8452" max="8453" width="17.6640625" style="31" bestFit="1" customWidth="1"/>
    <col min="8454" max="8454" width="15.6640625" style="31" customWidth="1"/>
    <col min="8455" max="8455" width="15.6640625" style="31" bestFit="1" customWidth="1"/>
    <col min="8456" max="8456" width="19.6640625" style="3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9" style="31" customWidth="1"/>
    <col min="8706" max="8706" width="57.5546875" style="31" customWidth="1"/>
    <col min="8707" max="8707" width="16.44140625" style="31" customWidth="1"/>
    <col min="8708" max="8709" width="17.6640625" style="31" bestFit="1" customWidth="1"/>
    <col min="8710" max="8710" width="15.6640625" style="31" customWidth="1"/>
    <col min="8711" max="8711" width="15.6640625" style="31" bestFit="1" customWidth="1"/>
    <col min="8712" max="8712" width="19.6640625" style="3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9" style="31" customWidth="1"/>
    <col min="8962" max="8962" width="57.5546875" style="31" customWidth="1"/>
    <col min="8963" max="8963" width="16.44140625" style="31" customWidth="1"/>
    <col min="8964" max="8965" width="17.6640625" style="31" bestFit="1" customWidth="1"/>
    <col min="8966" max="8966" width="15.6640625" style="31" customWidth="1"/>
    <col min="8967" max="8967" width="15.6640625" style="31" bestFit="1" customWidth="1"/>
    <col min="8968" max="8968" width="19.6640625" style="3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9" style="31" customWidth="1"/>
    <col min="9218" max="9218" width="57.5546875" style="31" customWidth="1"/>
    <col min="9219" max="9219" width="16.44140625" style="31" customWidth="1"/>
    <col min="9220" max="9221" width="17.6640625" style="31" bestFit="1" customWidth="1"/>
    <col min="9222" max="9222" width="15.6640625" style="31" customWidth="1"/>
    <col min="9223" max="9223" width="15.6640625" style="31" bestFit="1" customWidth="1"/>
    <col min="9224" max="9224" width="19.6640625" style="3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9" style="31" customWidth="1"/>
    <col min="9474" max="9474" width="57.5546875" style="31" customWidth="1"/>
    <col min="9475" max="9475" width="16.44140625" style="31" customWidth="1"/>
    <col min="9476" max="9477" width="17.6640625" style="31" bestFit="1" customWidth="1"/>
    <col min="9478" max="9478" width="15.6640625" style="31" customWidth="1"/>
    <col min="9479" max="9479" width="15.6640625" style="31" bestFit="1" customWidth="1"/>
    <col min="9480" max="9480" width="19.6640625" style="3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9" style="31" customWidth="1"/>
    <col min="9730" max="9730" width="57.5546875" style="31" customWidth="1"/>
    <col min="9731" max="9731" width="16.44140625" style="31" customWidth="1"/>
    <col min="9732" max="9733" width="17.6640625" style="31" bestFit="1" customWidth="1"/>
    <col min="9734" max="9734" width="15.6640625" style="31" customWidth="1"/>
    <col min="9735" max="9735" width="15.6640625" style="31" bestFit="1" customWidth="1"/>
    <col min="9736" max="9736" width="19.6640625" style="3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9" style="31" customWidth="1"/>
    <col min="9986" max="9986" width="57.5546875" style="31" customWidth="1"/>
    <col min="9987" max="9987" width="16.44140625" style="31" customWidth="1"/>
    <col min="9988" max="9989" width="17.6640625" style="31" bestFit="1" customWidth="1"/>
    <col min="9990" max="9990" width="15.6640625" style="31" customWidth="1"/>
    <col min="9991" max="9991" width="15.6640625" style="31" bestFit="1" customWidth="1"/>
    <col min="9992" max="9992" width="19.6640625" style="3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9" style="31" customWidth="1"/>
    <col min="10242" max="10242" width="57.5546875" style="31" customWidth="1"/>
    <col min="10243" max="10243" width="16.44140625" style="31" customWidth="1"/>
    <col min="10244" max="10245" width="17.6640625" style="31" bestFit="1" customWidth="1"/>
    <col min="10246" max="10246" width="15.6640625" style="31" customWidth="1"/>
    <col min="10247" max="10247" width="15.6640625" style="31" bestFit="1" customWidth="1"/>
    <col min="10248" max="10248" width="19.6640625" style="3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9" style="31" customWidth="1"/>
    <col min="10498" max="10498" width="57.5546875" style="31" customWidth="1"/>
    <col min="10499" max="10499" width="16.44140625" style="31" customWidth="1"/>
    <col min="10500" max="10501" width="17.6640625" style="31" bestFit="1" customWidth="1"/>
    <col min="10502" max="10502" width="15.6640625" style="31" customWidth="1"/>
    <col min="10503" max="10503" width="15.6640625" style="31" bestFit="1" customWidth="1"/>
    <col min="10504" max="10504" width="19.6640625" style="3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9" style="31" customWidth="1"/>
    <col min="10754" max="10754" width="57.5546875" style="31" customWidth="1"/>
    <col min="10755" max="10755" width="16.44140625" style="31" customWidth="1"/>
    <col min="10756" max="10757" width="17.6640625" style="31" bestFit="1" customWidth="1"/>
    <col min="10758" max="10758" width="15.6640625" style="31" customWidth="1"/>
    <col min="10759" max="10759" width="15.6640625" style="31" bestFit="1" customWidth="1"/>
    <col min="10760" max="10760" width="19.6640625" style="3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9" style="31" customWidth="1"/>
    <col min="11010" max="11010" width="57.5546875" style="31" customWidth="1"/>
    <col min="11011" max="11011" width="16.44140625" style="31" customWidth="1"/>
    <col min="11012" max="11013" width="17.6640625" style="31" bestFit="1" customWidth="1"/>
    <col min="11014" max="11014" width="15.6640625" style="31" customWidth="1"/>
    <col min="11015" max="11015" width="15.6640625" style="31" bestFit="1" customWidth="1"/>
    <col min="11016" max="11016" width="19.6640625" style="3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9" style="31" customWidth="1"/>
    <col min="11266" max="11266" width="57.5546875" style="31" customWidth="1"/>
    <col min="11267" max="11267" width="16.44140625" style="31" customWidth="1"/>
    <col min="11268" max="11269" width="17.6640625" style="31" bestFit="1" customWidth="1"/>
    <col min="11270" max="11270" width="15.6640625" style="31" customWidth="1"/>
    <col min="11271" max="11271" width="15.6640625" style="31" bestFit="1" customWidth="1"/>
    <col min="11272" max="11272" width="19.6640625" style="3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9" style="31" customWidth="1"/>
    <col min="11522" max="11522" width="57.5546875" style="31" customWidth="1"/>
    <col min="11523" max="11523" width="16.44140625" style="31" customWidth="1"/>
    <col min="11524" max="11525" width="17.6640625" style="31" bestFit="1" customWidth="1"/>
    <col min="11526" max="11526" width="15.6640625" style="31" customWidth="1"/>
    <col min="11527" max="11527" width="15.6640625" style="31" bestFit="1" customWidth="1"/>
    <col min="11528" max="11528" width="19.6640625" style="3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9" style="31" customWidth="1"/>
    <col min="11778" max="11778" width="57.5546875" style="31" customWidth="1"/>
    <col min="11779" max="11779" width="16.44140625" style="31" customWidth="1"/>
    <col min="11780" max="11781" width="17.6640625" style="31" bestFit="1" customWidth="1"/>
    <col min="11782" max="11782" width="15.6640625" style="31" customWidth="1"/>
    <col min="11783" max="11783" width="15.6640625" style="31" bestFit="1" customWidth="1"/>
    <col min="11784" max="11784" width="19.6640625" style="3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9" style="31" customWidth="1"/>
    <col min="12034" max="12034" width="57.5546875" style="31" customWidth="1"/>
    <col min="12035" max="12035" width="16.44140625" style="31" customWidth="1"/>
    <col min="12036" max="12037" width="17.6640625" style="31" bestFit="1" customWidth="1"/>
    <col min="12038" max="12038" width="15.6640625" style="31" customWidth="1"/>
    <col min="12039" max="12039" width="15.6640625" style="31" bestFit="1" customWidth="1"/>
    <col min="12040" max="12040" width="19.6640625" style="3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9" style="31" customWidth="1"/>
    <col min="12290" max="12290" width="57.5546875" style="31" customWidth="1"/>
    <col min="12291" max="12291" width="16.44140625" style="31" customWidth="1"/>
    <col min="12292" max="12293" width="17.6640625" style="31" bestFit="1" customWidth="1"/>
    <col min="12294" max="12294" width="15.6640625" style="31" customWidth="1"/>
    <col min="12295" max="12295" width="15.6640625" style="31" bestFit="1" customWidth="1"/>
    <col min="12296" max="12296" width="19.6640625" style="3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9" style="31" customWidth="1"/>
    <col min="12546" max="12546" width="57.5546875" style="31" customWidth="1"/>
    <col min="12547" max="12547" width="16.44140625" style="31" customWidth="1"/>
    <col min="12548" max="12549" width="17.6640625" style="31" bestFit="1" customWidth="1"/>
    <col min="12550" max="12550" width="15.6640625" style="31" customWidth="1"/>
    <col min="12551" max="12551" width="15.6640625" style="31" bestFit="1" customWidth="1"/>
    <col min="12552" max="12552" width="19.6640625" style="3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9" style="31" customWidth="1"/>
    <col min="12802" max="12802" width="57.5546875" style="31" customWidth="1"/>
    <col min="12803" max="12803" width="16.44140625" style="31" customWidth="1"/>
    <col min="12804" max="12805" width="17.6640625" style="31" bestFit="1" customWidth="1"/>
    <col min="12806" max="12806" width="15.6640625" style="31" customWidth="1"/>
    <col min="12807" max="12807" width="15.6640625" style="31" bestFit="1" customWidth="1"/>
    <col min="12808" max="12808" width="19.6640625" style="3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9" style="31" customWidth="1"/>
    <col min="13058" max="13058" width="57.5546875" style="31" customWidth="1"/>
    <col min="13059" max="13059" width="16.44140625" style="31" customWidth="1"/>
    <col min="13060" max="13061" width="17.6640625" style="31" bestFit="1" customWidth="1"/>
    <col min="13062" max="13062" width="15.6640625" style="31" customWidth="1"/>
    <col min="13063" max="13063" width="15.6640625" style="31" bestFit="1" customWidth="1"/>
    <col min="13064" max="13064" width="19.6640625" style="3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9" style="31" customWidth="1"/>
    <col min="13314" max="13314" width="57.5546875" style="31" customWidth="1"/>
    <col min="13315" max="13315" width="16.44140625" style="31" customWidth="1"/>
    <col min="13316" max="13317" width="17.6640625" style="31" bestFit="1" customWidth="1"/>
    <col min="13318" max="13318" width="15.6640625" style="31" customWidth="1"/>
    <col min="13319" max="13319" width="15.6640625" style="31" bestFit="1" customWidth="1"/>
    <col min="13320" max="13320" width="19.6640625" style="3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9" style="31" customWidth="1"/>
    <col min="13570" max="13570" width="57.5546875" style="31" customWidth="1"/>
    <col min="13571" max="13571" width="16.44140625" style="31" customWidth="1"/>
    <col min="13572" max="13573" width="17.6640625" style="31" bestFit="1" customWidth="1"/>
    <col min="13574" max="13574" width="15.6640625" style="31" customWidth="1"/>
    <col min="13575" max="13575" width="15.6640625" style="31" bestFit="1" customWidth="1"/>
    <col min="13576" max="13576" width="19.6640625" style="3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9" style="31" customWidth="1"/>
    <col min="13826" max="13826" width="57.5546875" style="31" customWidth="1"/>
    <col min="13827" max="13827" width="16.44140625" style="31" customWidth="1"/>
    <col min="13828" max="13829" width="17.6640625" style="31" bestFit="1" customWidth="1"/>
    <col min="13830" max="13830" width="15.6640625" style="31" customWidth="1"/>
    <col min="13831" max="13831" width="15.6640625" style="31" bestFit="1" customWidth="1"/>
    <col min="13832" max="13832" width="19.6640625" style="3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9" style="31" customWidth="1"/>
    <col min="14082" max="14082" width="57.5546875" style="31" customWidth="1"/>
    <col min="14083" max="14083" width="16.44140625" style="31" customWidth="1"/>
    <col min="14084" max="14085" width="17.6640625" style="31" bestFit="1" customWidth="1"/>
    <col min="14086" max="14086" width="15.6640625" style="31" customWidth="1"/>
    <col min="14087" max="14087" width="15.6640625" style="31" bestFit="1" customWidth="1"/>
    <col min="14088" max="14088" width="19.6640625" style="3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9" style="31" customWidth="1"/>
    <col min="14338" max="14338" width="57.5546875" style="31" customWidth="1"/>
    <col min="14339" max="14339" width="16.44140625" style="31" customWidth="1"/>
    <col min="14340" max="14341" width="17.6640625" style="31" bestFit="1" customWidth="1"/>
    <col min="14342" max="14342" width="15.6640625" style="31" customWidth="1"/>
    <col min="14343" max="14343" width="15.6640625" style="31" bestFit="1" customWidth="1"/>
    <col min="14344" max="14344" width="19.6640625" style="3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9" style="31" customWidth="1"/>
    <col min="14594" max="14594" width="57.5546875" style="31" customWidth="1"/>
    <col min="14595" max="14595" width="16.44140625" style="31" customWidth="1"/>
    <col min="14596" max="14597" width="17.6640625" style="31" bestFit="1" customWidth="1"/>
    <col min="14598" max="14598" width="15.6640625" style="31" customWidth="1"/>
    <col min="14599" max="14599" width="15.6640625" style="31" bestFit="1" customWidth="1"/>
    <col min="14600" max="14600" width="19.6640625" style="3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9" style="31" customWidth="1"/>
    <col min="14850" max="14850" width="57.5546875" style="31" customWidth="1"/>
    <col min="14851" max="14851" width="16.44140625" style="31" customWidth="1"/>
    <col min="14852" max="14853" width="17.6640625" style="31" bestFit="1" customWidth="1"/>
    <col min="14854" max="14854" width="15.6640625" style="31" customWidth="1"/>
    <col min="14855" max="14855" width="15.6640625" style="31" bestFit="1" customWidth="1"/>
    <col min="14856" max="14856" width="19.6640625" style="3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9" style="31" customWidth="1"/>
    <col min="15106" max="15106" width="57.5546875" style="31" customWidth="1"/>
    <col min="15107" max="15107" width="16.44140625" style="31" customWidth="1"/>
    <col min="15108" max="15109" width="17.6640625" style="31" bestFit="1" customWidth="1"/>
    <col min="15110" max="15110" width="15.6640625" style="31" customWidth="1"/>
    <col min="15111" max="15111" width="15.6640625" style="31" bestFit="1" customWidth="1"/>
    <col min="15112" max="15112" width="19.6640625" style="3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9" style="31" customWidth="1"/>
    <col min="15362" max="15362" width="57.5546875" style="31" customWidth="1"/>
    <col min="15363" max="15363" width="16.44140625" style="31" customWidth="1"/>
    <col min="15364" max="15365" width="17.6640625" style="31" bestFit="1" customWidth="1"/>
    <col min="15366" max="15366" width="15.6640625" style="31" customWidth="1"/>
    <col min="15367" max="15367" width="15.6640625" style="31" bestFit="1" customWidth="1"/>
    <col min="15368" max="15368" width="19.6640625" style="3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9" style="31" customWidth="1"/>
    <col min="15618" max="15618" width="57.5546875" style="31" customWidth="1"/>
    <col min="15619" max="15619" width="16.44140625" style="31" customWidth="1"/>
    <col min="15620" max="15621" width="17.6640625" style="31" bestFit="1" customWidth="1"/>
    <col min="15622" max="15622" width="15.6640625" style="31" customWidth="1"/>
    <col min="15623" max="15623" width="15.6640625" style="31" bestFit="1" customWidth="1"/>
    <col min="15624" max="15624" width="19.6640625" style="3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9" style="31" customWidth="1"/>
    <col min="15874" max="15874" width="57.5546875" style="31" customWidth="1"/>
    <col min="15875" max="15875" width="16.44140625" style="31" customWidth="1"/>
    <col min="15876" max="15877" width="17.6640625" style="31" bestFit="1" customWidth="1"/>
    <col min="15878" max="15878" width="15.6640625" style="31" customWidth="1"/>
    <col min="15879" max="15879" width="15.6640625" style="31" bestFit="1" customWidth="1"/>
    <col min="15880" max="15880" width="19.6640625" style="3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9" style="31" customWidth="1"/>
    <col min="16130" max="16130" width="57.5546875" style="31" customWidth="1"/>
    <col min="16131" max="16131" width="16.44140625" style="31" customWidth="1"/>
    <col min="16132" max="16133" width="17.6640625" style="31" bestFit="1" customWidth="1"/>
    <col min="16134" max="16134" width="15.6640625" style="31" customWidth="1"/>
    <col min="16135" max="16135" width="15.6640625" style="31" bestFit="1" customWidth="1"/>
    <col min="16136" max="16136" width="19.6640625" style="3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20.25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200" t="s">
        <v>488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99" t="s">
        <v>3</v>
      </c>
      <c r="B7" s="199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5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551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5">
      <c r="A10" s="95"/>
      <c r="B10" s="100" t="s">
        <v>255</v>
      </c>
      <c r="C10" s="94">
        <f>+C11+C13</f>
        <v>1107000.8899999999</v>
      </c>
      <c r="D10" s="94">
        <f>+D11+D13</f>
        <v>1844222</v>
      </c>
      <c r="E10" s="94">
        <f>+E11+E13</f>
        <v>1844222</v>
      </c>
      <c r="F10" s="94">
        <f>+F11+F13</f>
        <v>1299306.47</v>
      </c>
      <c r="G10" s="85">
        <f>+F10/C10*100</f>
        <v>117.37176381131908</v>
      </c>
      <c r="H10" s="85">
        <f>+F10/E10*100</f>
        <v>70.452823467022952</v>
      </c>
      <c r="I10" s="38"/>
      <c r="J10" s="38"/>
      <c r="K10" s="38"/>
      <c r="L10" s="38"/>
      <c r="M10" s="40"/>
      <c r="N10" s="40"/>
      <c r="O10" s="40"/>
    </row>
    <row r="11" spans="1:15" x14ac:dyDescent="0.25">
      <c r="A11" s="80" t="s">
        <v>489</v>
      </c>
      <c r="B11" s="81" t="s">
        <v>490</v>
      </c>
      <c r="C11" s="82">
        <f>+C12</f>
        <v>0</v>
      </c>
      <c r="D11" s="83">
        <f t="shared" ref="D11:F11" si="0">+D12</f>
        <v>0</v>
      </c>
      <c r="E11" s="83">
        <f t="shared" si="0"/>
        <v>0</v>
      </c>
      <c r="F11" s="82">
        <f t="shared" si="0"/>
        <v>0</v>
      </c>
      <c r="G11" s="82" t="e">
        <f t="shared" ref="G11:G14" si="1">+F11/C11*100</f>
        <v>#DIV/0!</v>
      </c>
      <c r="H11" s="82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5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5">
      <c r="A13" s="80" t="s">
        <v>493</v>
      </c>
      <c r="B13" s="81" t="s">
        <v>494</v>
      </c>
      <c r="C13" s="82">
        <f>+C14</f>
        <v>1107000.8899999999</v>
      </c>
      <c r="D13" s="83">
        <f t="shared" ref="D13" si="3">+D14</f>
        <v>1844222</v>
      </c>
      <c r="E13" s="83">
        <f t="shared" ref="E13" si="4">+E14</f>
        <v>1844222</v>
      </c>
      <c r="F13" s="82">
        <f t="shared" ref="F13" si="5">+F14</f>
        <v>1299306.47</v>
      </c>
      <c r="G13" s="82">
        <f t="shared" si="1"/>
        <v>117.37176381131908</v>
      </c>
      <c r="H13" s="82">
        <f t="shared" si="2"/>
        <v>70.452823467022952</v>
      </c>
      <c r="I13" s="56"/>
      <c r="J13" s="56"/>
      <c r="K13" s="56"/>
      <c r="L13" s="56"/>
      <c r="M13" s="55"/>
      <c r="N13" s="55"/>
      <c r="O13" s="55"/>
    </row>
    <row r="14" spans="1:15" x14ac:dyDescent="0.25">
      <c r="A14" s="62" t="s">
        <v>495</v>
      </c>
      <c r="B14" s="63" t="s">
        <v>496</v>
      </c>
      <c r="C14" s="43">
        <v>1107000.8899999999</v>
      </c>
      <c r="D14" s="44">
        <v>1844222</v>
      </c>
      <c r="E14" s="44">
        <v>1844222</v>
      </c>
      <c r="F14" s="43">
        <v>1299306.47</v>
      </c>
      <c r="G14" s="43">
        <f t="shared" si="1"/>
        <v>117.37176381131908</v>
      </c>
      <c r="H14" s="43">
        <f t="shared" si="2"/>
        <v>70.452823467022952</v>
      </c>
      <c r="I14" s="46"/>
      <c r="J14" s="46"/>
      <c r="K14" s="46"/>
      <c r="L14" s="46"/>
      <c r="M14" s="46"/>
      <c r="N14" s="46"/>
      <c r="O14" s="46"/>
    </row>
    <row r="15" spans="1:15" x14ac:dyDescent="0.25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5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5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5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5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5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5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5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5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5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5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5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5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5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5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5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5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5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5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5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5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5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5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5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5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5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5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5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5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5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3.2" x14ac:dyDescent="0.25"/>
  <cols>
    <col min="1" max="1" width="16.6640625" style="31" customWidth="1"/>
    <col min="2" max="2" width="50.6640625" style="34" customWidth="1"/>
    <col min="3" max="3" width="20.109375" style="35" customWidth="1"/>
    <col min="4" max="5" width="17.6640625" style="36" bestFit="1" customWidth="1"/>
    <col min="6" max="6" width="16.5546875" style="35" bestFit="1" customWidth="1"/>
    <col min="7" max="8" width="9.88671875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8.44140625" style="31" customWidth="1"/>
    <col min="258" max="258" width="50.6640625" style="31" customWidth="1"/>
    <col min="259" max="259" width="20.109375" style="31" customWidth="1"/>
    <col min="260" max="261" width="17.6640625" style="31" bestFit="1" customWidth="1"/>
    <col min="262" max="262" width="16.5546875" style="31" bestFit="1" customWidth="1"/>
    <col min="263" max="263" width="15.6640625" style="31" bestFit="1" customWidth="1"/>
    <col min="264" max="264" width="18.4414062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8.44140625" style="31" customWidth="1"/>
    <col min="514" max="514" width="50.6640625" style="31" customWidth="1"/>
    <col min="515" max="515" width="20.109375" style="31" customWidth="1"/>
    <col min="516" max="517" width="17.6640625" style="31" bestFit="1" customWidth="1"/>
    <col min="518" max="518" width="16.5546875" style="31" bestFit="1" customWidth="1"/>
    <col min="519" max="519" width="15.6640625" style="31" bestFit="1" customWidth="1"/>
    <col min="520" max="520" width="18.4414062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8.44140625" style="31" customWidth="1"/>
    <col min="770" max="770" width="50.6640625" style="31" customWidth="1"/>
    <col min="771" max="771" width="20.109375" style="31" customWidth="1"/>
    <col min="772" max="773" width="17.6640625" style="31" bestFit="1" customWidth="1"/>
    <col min="774" max="774" width="16.5546875" style="31" bestFit="1" customWidth="1"/>
    <col min="775" max="775" width="15.6640625" style="31" bestFit="1" customWidth="1"/>
    <col min="776" max="776" width="18.4414062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8.44140625" style="31" customWidth="1"/>
    <col min="1026" max="1026" width="50.6640625" style="31" customWidth="1"/>
    <col min="1027" max="1027" width="20.109375" style="31" customWidth="1"/>
    <col min="1028" max="1029" width="17.6640625" style="31" bestFit="1" customWidth="1"/>
    <col min="1030" max="1030" width="16.5546875" style="31" bestFit="1" customWidth="1"/>
    <col min="1031" max="1031" width="15.6640625" style="31" bestFit="1" customWidth="1"/>
    <col min="1032" max="1032" width="18.4414062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8.44140625" style="31" customWidth="1"/>
    <col min="1282" max="1282" width="50.6640625" style="31" customWidth="1"/>
    <col min="1283" max="1283" width="20.109375" style="31" customWidth="1"/>
    <col min="1284" max="1285" width="17.6640625" style="31" bestFit="1" customWidth="1"/>
    <col min="1286" max="1286" width="16.5546875" style="31" bestFit="1" customWidth="1"/>
    <col min="1287" max="1287" width="15.6640625" style="31" bestFit="1" customWidth="1"/>
    <col min="1288" max="1288" width="18.4414062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8.44140625" style="31" customWidth="1"/>
    <col min="1538" max="1538" width="50.6640625" style="31" customWidth="1"/>
    <col min="1539" max="1539" width="20.109375" style="31" customWidth="1"/>
    <col min="1540" max="1541" width="17.6640625" style="31" bestFit="1" customWidth="1"/>
    <col min="1542" max="1542" width="16.5546875" style="31" bestFit="1" customWidth="1"/>
    <col min="1543" max="1543" width="15.6640625" style="31" bestFit="1" customWidth="1"/>
    <col min="1544" max="1544" width="18.4414062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8.44140625" style="31" customWidth="1"/>
    <col min="1794" max="1794" width="50.6640625" style="31" customWidth="1"/>
    <col min="1795" max="1795" width="20.109375" style="31" customWidth="1"/>
    <col min="1796" max="1797" width="17.6640625" style="31" bestFit="1" customWidth="1"/>
    <col min="1798" max="1798" width="16.5546875" style="31" bestFit="1" customWidth="1"/>
    <col min="1799" max="1799" width="15.6640625" style="31" bestFit="1" customWidth="1"/>
    <col min="1800" max="1800" width="18.4414062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8.44140625" style="31" customWidth="1"/>
    <col min="2050" max="2050" width="50.6640625" style="31" customWidth="1"/>
    <col min="2051" max="2051" width="20.109375" style="31" customWidth="1"/>
    <col min="2052" max="2053" width="17.6640625" style="31" bestFit="1" customWidth="1"/>
    <col min="2054" max="2054" width="16.5546875" style="31" bestFit="1" customWidth="1"/>
    <col min="2055" max="2055" width="15.6640625" style="31" bestFit="1" customWidth="1"/>
    <col min="2056" max="2056" width="18.4414062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8.44140625" style="31" customWidth="1"/>
    <col min="2306" max="2306" width="50.6640625" style="31" customWidth="1"/>
    <col min="2307" max="2307" width="20.109375" style="31" customWidth="1"/>
    <col min="2308" max="2309" width="17.6640625" style="31" bestFit="1" customWidth="1"/>
    <col min="2310" max="2310" width="16.5546875" style="31" bestFit="1" customWidth="1"/>
    <col min="2311" max="2311" width="15.6640625" style="31" bestFit="1" customWidth="1"/>
    <col min="2312" max="2312" width="18.4414062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8.44140625" style="31" customWidth="1"/>
    <col min="2562" max="2562" width="50.6640625" style="31" customWidth="1"/>
    <col min="2563" max="2563" width="20.109375" style="31" customWidth="1"/>
    <col min="2564" max="2565" width="17.6640625" style="31" bestFit="1" customWidth="1"/>
    <col min="2566" max="2566" width="16.5546875" style="31" bestFit="1" customWidth="1"/>
    <col min="2567" max="2567" width="15.6640625" style="31" bestFit="1" customWidth="1"/>
    <col min="2568" max="2568" width="18.4414062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8.44140625" style="31" customWidth="1"/>
    <col min="2818" max="2818" width="50.6640625" style="31" customWidth="1"/>
    <col min="2819" max="2819" width="20.109375" style="31" customWidth="1"/>
    <col min="2820" max="2821" width="17.6640625" style="31" bestFit="1" customWidth="1"/>
    <col min="2822" max="2822" width="16.5546875" style="31" bestFit="1" customWidth="1"/>
    <col min="2823" max="2823" width="15.6640625" style="31" bestFit="1" customWidth="1"/>
    <col min="2824" max="2824" width="18.4414062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8.44140625" style="31" customWidth="1"/>
    <col min="3074" max="3074" width="50.6640625" style="31" customWidth="1"/>
    <col min="3075" max="3075" width="20.109375" style="31" customWidth="1"/>
    <col min="3076" max="3077" width="17.6640625" style="31" bestFit="1" customWidth="1"/>
    <col min="3078" max="3078" width="16.5546875" style="31" bestFit="1" customWidth="1"/>
    <col min="3079" max="3079" width="15.6640625" style="31" bestFit="1" customWidth="1"/>
    <col min="3080" max="3080" width="18.4414062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8.44140625" style="31" customWidth="1"/>
    <col min="3330" max="3330" width="50.6640625" style="31" customWidth="1"/>
    <col min="3331" max="3331" width="20.109375" style="31" customWidth="1"/>
    <col min="3332" max="3333" width="17.6640625" style="31" bestFit="1" customWidth="1"/>
    <col min="3334" max="3334" width="16.5546875" style="31" bestFit="1" customWidth="1"/>
    <col min="3335" max="3335" width="15.6640625" style="31" bestFit="1" customWidth="1"/>
    <col min="3336" max="3336" width="18.4414062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8.44140625" style="31" customWidth="1"/>
    <col min="3586" max="3586" width="50.6640625" style="31" customWidth="1"/>
    <col min="3587" max="3587" width="20.109375" style="31" customWidth="1"/>
    <col min="3588" max="3589" width="17.6640625" style="31" bestFit="1" customWidth="1"/>
    <col min="3590" max="3590" width="16.5546875" style="31" bestFit="1" customWidth="1"/>
    <col min="3591" max="3591" width="15.6640625" style="31" bestFit="1" customWidth="1"/>
    <col min="3592" max="3592" width="18.4414062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8.44140625" style="31" customWidth="1"/>
    <col min="3842" max="3842" width="50.6640625" style="31" customWidth="1"/>
    <col min="3843" max="3843" width="20.109375" style="31" customWidth="1"/>
    <col min="3844" max="3845" width="17.6640625" style="31" bestFit="1" customWidth="1"/>
    <col min="3846" max="3846" width="16.5546875" style="31" bestFit="1" customWidth="1"/>
    <col min="3847" max="3847" width="15.6640625" style="31" bestFit="1" customWidth="1"/>
    <col min="3848" max="3848" width="18.4414062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8.44140625" style="31" customWidth="1"/>
    <col min="4098" max="4098" width="50.6640625" style="31" customWidth="1"/>
    <col min="4099" max="4099" width="20.109375" style="31" customWidth="1"/>
    <col min="4100" max="4101" width="17.6640625" style="31" bestFit="1" customWidth="1"/>
    <col min="4102" max="4102" width="16.5546875" style="31" bestFit="1" customWidth="1"/>
    <col min="4103" max="4103" width="15.6640625" style="31" bestFit="1" customWidth="1"/>
    <col min="4104" max="4104" width="18.4414062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8.44140625" style="31" customWidth="1"/>
    <col min="4354" max="4354" width="50.6640625" style="31" customWidth="1"/>
    <col min="4355" max="4355" width="20.109375" style="31" customWidth="1"/>
    <col min="4356" max="4357" width="17.6640625" style="31" bestFit="1" customWidth="1"/>
    <col min="4358" max="4358" width="16.5546875" style="31" bestFit="1" customWidth="1"/>
    <col min="4359" max="4359" width="15.6640625" style="31" bestFit="1" customWidth="1"/>
    <col min="4360" max="4360" width="18.4414062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8.44140625" style="31" customWidth="1"/>
    <col min="4610" max="4610" width="50.6640625" style="31" customWidth="1"/>
    <col min="4611" max="4611" width="20.109375" style="31" customWidth="1"/>
    <col min="4612" max="4613" width="17.6640625" style="31" bestFit="1" customWidth="1"/>
    <col min="4614" max="4614" width="16.5546875" style="31" bestFit="1" customWidth="1"/>
    <col min="4615" max="4615" width="15.6640625" style="31" bestFit="1" customWidth="1"/>
    <col min="4616" max="4616" width="18.4414062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8.44140625" style="31" customWidth="1"/>
    <col min="4866" max="4866" width="50.6640625" style="31" customWidth="1"/>
    <col min="4867" max="4867" width="20.109375" style="31" customWidth="1"/>
    <col min="4868" max="4869" width="17.6640625" style="31" bestFit="1" customWidth="1"/>
    <col min="4870" max="4870" width="16.5546875" style="31" bestFit="1" customWidth="1"/>
    <col min="4871" max="4871" width="15.6640625" style="31" bestFit="1" customWidth="1"/>
    <col min="4872" max="4872" width="18.4414062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8.44140625" style="31" customWidth="1"/>
    <col min="5122" max="5122" width="50.6640625" style="31" customWidth="1"/>
    <col min="5123" max="5123" width="20.109375" style="31" customWidth="1"/>
    <col min="5124" max="5125" width="17.6640625" style="31" bestFit="1" customWidth="1"/>
    <col min="5126" max="5126" width="16.5546875" style="31" bestFit="1" customWidth="1"/>
    <col min="5127" max="5127" width="15.6640625" style="31" bestFit="1" customWidth="1"/>
    <col min="5128" max="5128" width="18.4414062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8.44140625" style="31" customWidth="1"/>
    <col min="5378" max="5378" width="50.6640625" style="31" customWidth="1"/>
    <col min="5379" max="5379" width="20.109375" style="31" customWidth="1"/>
    <col min="5380" max="5381" width="17.6640625" style="31" bestFit="1" customWidth="1"/>
    <col min="5382" max="5382" width="16.5546875" style="31" bestFit="1" customWidth="1"/>
    <col min="5383" max="5383" width="15.6640625" style="31" bestFit="1" customWidth="1"/>
    <col min="5384" max="5384" width="18.4414062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8.44140625" style="31" customWidth="1"/>
    <col min="5634" max="5634" width="50.6640625" style="31" customWidth="1"/>
    <col min="5635" max="5635" width="20.109375" style="31" customWidth="1"/>
    <col min="5636" max="5637" width="17.6640625" style="31" bestFit="1" customWidth="1"/>
    <col min="5638" max="5638" width="16.5546875" style="31" bestFit="1" customWidth="1"/>
    <col min="5639" max="5639" width="15.6640625" style="31" bestFit="1" customWidth="1"/>
    <col min="5640" max="5640" width="18.4414062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8.44140625" style="31" customWidth="1"/>
    <col min="5890" max="5890" width="50.6640625" style="31" customWidth="1"/>
    <col min="5891" max="5891" width="20.109375" style="31" customWidth="1"/>
    <col min="5892" max="5893" width="17.6640625" style="31" bestFit="1" customWidth="1"/>
    <col min="5894" max="5894" width="16.5546875" style="31" bestFit="1" customWidth="1"/>
    <col min="5895" max="5895" width="15.6640625" style="31" bestFit="1" customWidth="1"/>
    <col min="5896" max="5896" width="18.4414062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8.44140625" style="31" customWidth="1"/>
    <col min="6146" max="6146" width="50.6640625" style="31" customWidth="1"/>
    <col min="6147" max="6147" width="20.109375" style="31" customWidth="1"/>
    <col min="6148" max="6149" width="17.6640625" style="31" bestFit="1" customWidth="1"/>
    <col min="6150" max="6150" width="16.5546875" style="31" bestFit="1" customWidth="1"/>
    <col min="6151" max="6151" width="15.6640625" style="31" bestFit="1" customWidth="1"/>
    <col min="6152" max="6152" width="18.4414062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8.44140625" style="31" customWidth="1"/>
    <col min="6402" max="6402" width="50.6640625" style="31" customWidth="1"/>
    <col min="6403" max="6403" width="20.109375" style="31" customWidth="1"/>
    <col min="6404" max="6405" width="17.6640625" style="31" bestFit="1" customWidth="1"/>
    <col min="6406" max="6406" width="16.5546875" style="31" bestFit="1" customWidth="1"/>
    <col min="6407" max="6407" width="15.6640625" style="31" bestFit="1" customWidth="1"/>
    <col min="6408" max="6408" width="18.4414062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8.44140625" style="31" customWidth="1"/>
    <col min="6658" max="6658" width="50.6640625" style="31" customWidth="1"/>
    <col min="6659" max="6659" width="20.109375" style="31" customWidth="1"/>
    <col min="6660" max="6661" width="17.6640625" style="31" bestFit="1" customWidth="1"/>
    <col min="6662" max="6662" width="16.5546875" style="31" bestFit="1" customWidth="1"/>
    <col min="6663" max="6663" width="15.6640625" style="31" bestFit="1" customWidth="1"/>
    <col min="6664" max="6664" width="18.4414062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8.44140625" style="31" customWidth="1"/>
    <col min="6914" max="6914" width="50.6640625" style="31" customWidth="1"/>
    <col min="6915" max="6915" width="20.109375" style="31" customWidth="1"/>
    <col min="6916" max="6917" width="17.6640625" style="31" bestFit="1" customWidth="1"/>
    <col min="6918" max="6918" width="16.5546875" style="31" bestFit="1" customWidth="1"/>
    <col min="6919" max="6919" width="15.6640625" style="31" bestFit="1" customWidth="1"/>
    <col min="6920" max="6920" width="18.4414062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8.44140625" style="31" customWidth="1"/>
    <col min="7170" max="7170" width="50.6640625" style="31" customWidth="1"/>
    <col min="7171" max="7171" width="20.109375" style="31" customWidth="1"/>
    <col min="7172" max="7173" width="17.6640625" style="31" bestFit="1" customWidth="1"/>
    <col min="7174" max="7174" width="16.5546875" style="31" bestFit="1" customWidth="1"/>
    <col min="7175" max="7175" width="15.6640625" style="31" bestFit="1" customWidth="1"/>
    <col min="7176" max="7176" width="18.4414062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8.44140625" style="31" customWidth="1"/>
    <col min="7426" max="7426" width="50.6640625" style="31" customWidth="1"/>
    <col min="7427" max="7427" width="20.109375" style="31" customWidth="1"/>
    <col min="7428" max="7429" width="17.6640625" style="31" bestFit="1" customWidth="1"/>
    <col min="7430" max="7430" width="16.5546875" style="31" bestFit="1" customWidth="1"/>
    <col min="7431" max="7431" width="15.6640625" style="31" bestFit="1" customWidth="1"/>
    <col min="7432" max="7432" width="18.4414062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8.44140625" style="31" customWidth="1"/>
    <col min="7682" max="7682" width="50.6640625" style="31" customWidth="1"/>
    <col min="7683" max="7683" width="20.109375" style="31" customWidth="1"/>
    <col min="7684" max="7685" width="17.6640625" style="31" bestFit="1" customWidth="1"/>
    <col min="7686" max="7686" width="16.5546875" style="31" bestFit="1" customWidth="1"/>
    <col min="7687" max="7687" width="15.6640625" style="31" bestFit="1" customWidth="1"/>
    <col min="7688" max="7688" width="18.4414062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8.44140625" style="31" customWidth="1"/>
    <col min="7938" max="7938" width="50.6640625" style="31" customWidth="1"/>
    <col min="7939" max="7939" width="20.109375" style="31" customWidth="1"/>
    <col min="7940" max="7941" width="17.6640625" style="31" bestFit="1" customWidth="1"/>
    <col min="7942" max="7942" width="16.5546875" style="31" bestFit="1" customWidth="1"/>
    <col min="7943" max="7943" width="15.6640625" style="31" bestFit="1" customWidth="1"/>
    <col min="7944" max="7944" width="18.4414062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8.44140625" style="31" customWidth="1"/>
    <col min="8194" max="8194" width="50.6640625" style="31" customWidth="1"/>
    <col min="8195" max="8195" width="20.109375" style="31" customWidth="1"/>
    <col min="8196" max="8197" width="17.6640625" style="31" bestFit="1" customWidth="1"/>
    <col min="8198" max="8198" width="16.5546875" style="31" bestFit="1" customWidth="1"/>
    <col min="8199" max="8199" width="15.6640625" style="31" bestFit="1" customWidth="1"/>
    <col min="8200" max="8200" width="18.4414062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8.44140625" style="31" customWidth="1"/>
    <col min="8450" max="8450" width="50.6640625" style="31" customWidth="1"/>
    <col min="8451" max="8451" width="20.109375" style="31" customWidth="1"/>
    <col min="8452" max="8453" width="17.6640625" style="31" bestFit="1" customWidth="1"/>
    <col min="8454" max="8454" width="16.5546875" style="31" bestFit="1" customWidth="1"/>
    <col min="8455" max="8455" width="15.6640625" style="31" bestFit="1" customWidth="1"/>
    <col min="8456" max="8456" width="18.4414062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8.44140625" style="31" customWidth="1"/>
    <col min="8706" max="8706" width="50.6640625" style="31" customWidth="1"/>
    <col min="8707" max="8707" width="20.109375" style="31" customWidth="1"/>
    <col min="8708" max="8709" width="17.6640625" style="31" bestFit="1" customWidth="1"/>
    <col min="8710" max="8710" width="16.5546875" style="31" bestFit="1" customWidth="1"/>
    <col min="8711" max="8711" width="15.6640625" style="31" bestFit="1" customWidth="1"/>
    <col min="8712" max="8712" width="18.4414062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8.44140625" style="31" customWidth="1"/>
    <col min="8962" max="8962" width="50.6640625" style="31" customWidth="1"/>
    <col min="8963" max="8963" width="20.109375" style="31" customWidth="1"/>
    <col min="8964" max="8965" width="17.6640625" style="31" bestFit="1" customWidth="1"/>
    <col min="8966" max="8966" width="16.5546875" style="31" bestFit="1" customWidth="1"/>
    <col min="8967" max="8967" width="15.6640625" style="31" bestFit="1" customWidth="1"/>
    <col min="8968" max="8968" width="18.4414062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8.44140625" style="31" customWidth="1"/>
    <col min="9218" max="9218" width="50.6640625" style="31" customWidth="1"/>
    <col min="9219" max="9219" width="20.109375" style="31" customWidth="1"/>
    <col min="9220" max="9221" width="17.6640625" style="31" bestFit="1" customWidth="1"/>
    <col min="9222" max="9222" width="16.5546875" style="31" bestFit="1" customWidth="1"/>
    <col min="9223" max="9223" width="15.6640625" style="31" bestFit="1" customWidth="1"/>
    <col min="9224" max="9224" width="18.4414062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8.44140625" style="31" customWidth="1"/>
    <col min="9474" max="9474" width="50.6640625" style="31" customWidth="1"/>
    <col min="9475" max="9475" width="20.109375" style="31" customWidth="1"/>
    <col min="9476" max="9477" width="17.6640625" style="31" bestFit="1" customWidth="1"/>
    <col min="9478" max="9478" width="16.5546875" style="31" bestFit="1" customWidth="1"/>
    <col min="9479" max="9479" width="15.6640625" style="31" bestFit="1" customWidth="1"/>
    <col min="9480" max="9480" width="18.4414062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8.44140625" style="31" customWidth="1"/>
    <col min="9730" max="9730" width="50.6640625" style="31" customWidth="1"/>
    <col min="9731" max="9731" width="20.109375" style="31" customWidth="1"/>
    <col min="9732" max="9733" width="17.6640625" style="31" bestFit="1" customWidth="1"/>
    <col min="9734" max="9734" width="16.5546875" style="31" bestFit="1" customWidth="1"/>
    <col min="9735" max="9735" width="15.6640625" style="31" bestFit="1" customWidth="1"/>
    <col min="9736" max="9736" width="18.4414062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8.44140625" style="31" customWidth="1"/>
    <col min="9986" max="9986" width="50.6640625" style="31" customWidth="1"/>
    <col min="9987" max="9987" width="20.109375" style="31" customWidth="1"/>
    <col min="9988" max="9989" width="17.6640625" style="31" bestFit="1" customWidth="1"/>
    <col min="9990" max="9990" width="16.5546875" style="31" bestFit="1" customWidth="1"/>
    <col min="9991" max="9991" width="15.6640625" style="31" bestFit="1" customWidth="1"/>
    <col min="9992" max="9992" width="18.4414062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8.44140625" style="31" customWidth="1"/>
    <col min="10242" max="10242" width="50.6640625" style="31" customWidth="1"/>
    <col min="10243" max="10243" width="20.109375" style="31" customWidth="1"/>
    <col min="10244" max="10245" width="17.6640625" style="31" bestFit="1" customWidth="1"/>
    <col min="10246" max="10246" width="16.5546875" style="31" bestFit="1" customWidth="1"/>
    <col min="10247" max="10247" width="15.6640625" style="31" bestFit="1" customWidth="1"/>
    <col min="10248" max="10248" width="18.4414062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8.44140625" style="31" customWidth="1"/>
    <col min="10498" max="10498" width="50.6640625" style="31" customWidth="1"/>
    <col min="10499" max="10499" width="20.109375" style="31" customWidth="1"/>
    <col min="10500" max="10501" width="17.6640625" style="31" bestFit="1" customWidth="1"/>
    <col min="10502" max="10502" width="16.5546875" style="31" bestFit="1" customWidth="1"/>
    <col min="10503" max="10503" width="15.6640625" style="31" bestFit="1" customWidth="1"/>
    <col min="10504" max="10504" width="18.4414062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8.44140625" style="31" customWidth="1"/>
    <col min="10754" max="10754" width="50.6640625" style="31" customWidth="1"/>
    <col min="10755" max="10755" width="20.109375" style="31" customWidth="1"/>
    <col min="10756" max="10757" width="17.6640625" style="31" bestFit="1" customWidth="1"/>
    <col min="10758" max="10758" width="16.5546875" style="31" bestFit="1" customWidth="1"/>
    <col min="10759" max="10759" width="15.6640625" style="31" bestFit="1" customWidth="1"/>
    <col min="10760" max="10760" width="18.4414062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8.44140625" style="31" customWidth="1"/>
    <col min="11010" max="11010" width="50.6640625" style="31" customWidth="1"/>
    <col min="11011" max="11011" width="20.109375" style="31" customWidth="1"/>
    <col min="11012" max="11013" width="17.6640625" style="31" bestFit="1" customWidth="1"/>
    <col min="11014" max="11014" width="16.5546875" style="31" bestFit="1" customWidth="1"/>
    <col min="11015" max="11015" width="15.6640625" style="31" bestFit="1" customWidth="1"/>
    <col min="11016" max="11016" width="18.4414062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8.44140625" style="31" customWidth="1"/>
    <col min="11266" max="11266" width="50.6640625" style="31" customWidth="1"/>
    <col min="11267" max="11267" width="20.109375" style="31" customWidth="1"/>
    <col min="11268" max="11269" width="17.6640625" style="31" bestFit="1" customWidth="1"/>
    <col min="11270" max="11270" width="16.5546875" style="31" bestFit="1" customWidth="1"/>
    <col min="11271" max="11271" width="15.6640625" style="31" bestFit="1" customWidth="1"/>
    <col min="11272" max="11272" width="18.4414062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8.44140625" style="31" customWidth="1"/>
    <col min="11522" max="11522" width="50.6640625" style="31" customWidth="1"/>
    <col min="11523" max="11523" width="20.109375" style="31" customWidth="1"/>
    <col min="11524" max="11525" width="17.6640625" style="31" bestFit="1" customWidth="1"/>
    <col min="11526" max="11526" width="16.5546875" style="31" bestFit="1" customWidth="1"/>
    <col min="11527" max="11527" width="15.6640625" style="31" bestFit="1" customWidth="1"/>
    <col min="11528" max="11528" width="18.4414062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8.44140625" style="31" customWidth="1"/>
    <col min="11778" max="11778" width="50.6640625" style="31" customWidth="1"/>
    <col min="11779" max="11779" width="20.109375" style="31" customWidth="1"/>
    <col min="11780" max="11781" width="17.6640625" style="31" bestFit="1" customWidth="1"/>
    <col min="11782" max="11782" width="16.5546875" style="31" bestFit="1" customWidth="1"/>
    <col min="11783" max="11783" width="15.6640625" style="31" bestFit="1" customWidth="1"/>
    <col min="11784" max="11784" width="18.4414062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8.44140625" style="31" customWidth="1"/>
    <col min="12034" max="12034" width="50.6640625" style="31" customWidth="1"/>
    <col min="12035" max="12035" width="20.109375" style="31" customWidth="1"/>
    <col min="12036" max="12037" width="17.6640625" style="31" bestFit="1" customWidth="1"/>
    <col min="12038" max="12038" width="16.5546875" style="31" bestFit="1" customWidth="1"/>
    <col min="12039" max="12039" width="15.6640625" style="31" bestFit="1" customWidth="1"/>
    <col min="12040" max="12040" width="18.4414062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8.44140625" style="31" customWidth="1"/>
    <col min="12290" max="12290" width="50.6640625" style="31" customWidth="1"/>
    <col min="12291" max="12291" width="20.109375" style="31" customWidth="1"/>
    <col min="12292" max="12293" width="17.6640625" style="31" bestFit="1" customWidth="1"/>
    <col min="12294" max="12294" width="16.5546875" style="31" bestFit="1" customWidth="1"/>
    <col min="12295" max="12295" width="15.6640625" style="31" bestFit="1" customWidth="1"/>
    <col min="12296" max="12296" width="18.4414062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8.44140625" style="31" customWidth="1"/>
    <col min="12546" max="12546" width="50.6640625" style="31" customWidth="1"/>
    <col min="12547" max="12547" width="20.109375" style="31" customWidth="1"/>
    <col min="12548" max="12549" width="17.6640625" style="31" bestFit="1" customWidth="1"/>
    <col min="12550" max="12550" width="16.5546875" style="31" bestFit="1" customWidth="1"/>
    <col min="12551" max="12551" width="15.6640625" style="31" bestFit="1" customWidth="1"/>
    <col min="12552" max="12552" width="18.4414062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8.44140625" style="31" customWidth="1"/>
    <col min="12802" max="12802" width="50.6640625" style="31" customWidth="1"/>
    <col min="12803" max="12803" width="20.109375" style="31" customWidth="1"/>
    <col min="12804" max="12805" width="17.6640625" style="31" bestFit="1" customWidth="1"/>
    <col min="12806" max="12806" width="16.5546875" style="31" bestFit="1" customWidth="1"/>
    <col min="12807" max="12807" width="15.6640625" style="31" bestFit="1" customWidth="1"/>
    <col min="12808" max="12808" width="18.4414062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8.44140625" style="31" customWidth="1"/>
    <col min="13058" max="13058" width="50.6640625" style="31" customWidth="1"/>
    <col min="13059" max="13059" width="20.109375" style="31" customWidth="1"/>
    <col min="13060" max="13061" width="17.6640625" style="31" bestFit="1" customWidth="1"/>
    <col min="13062" max="13062" width="16.5546875" style="31" bestFit="1" customWidth="1"/>
    <col min="13063" max="13063" width="15.6640625" style="31" bestFit="1" customWidth="1"/>
    <col min="13064" max="13064" width="18.4414062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8.44140625" style="31" customWidth="1"/>
    <col min="13314" max="13314" width="50.6640625" style="31" customWidth="1"/>
    <col min="13315" max="13315" width="20.109375" style="31" customWidth="1"/>
    <col min="13316" max="13317" width="17.6640625" style="31" bestFit="1" customWidth="1"/>
    <col min="13318" max="13318" width="16.5546875" style="31" bestFit="1" customWidth="1"/>
    <col min="13319" max="13319" width="15.6640625" style="31" bestFit="1" customWidth="1"/>
    <col min="13320" max="13320" width="18.4414062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8.44140625" style="31" customWidth="1"/>
    <col min="13570" max="13570" width="50.6640625" style="31" customWidth="1"/>
    <col min="13571" max="13571" width="20.109375" style="31" customWidth="1"/>
    <col min="13572" max="13573" width="17.6640625" style="31" bestFit="1" customWidth="1"/>
    <col min="13574" max="13574" width="16.5546875" style="31" bestFit="1" customWidth="1"/>
    <col min="13575" max="13575" width="15.6640625" style="31" bestFit="1" customWidth="1"/>
    <col min="13576" max="13576" width="18.4414062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8.44140625" style="31" customWidth="1"/>
    <col min="13826" max="13826" width="50.6640625" style="31" customWidth="1"/>
    <col min="13827" max="13827" width="20.109375" style="31" customWidth="1"/>
    <col min="13828" max="13829" width="17.6640625" style="31" bestFit="1" customWidth="1"/>
    <col min="13830" max="13830" width="16.5546875" style="31" bestFit="1" customWidth="1"/>
    <col min="13831" max="13831" width="15.6640625" style="31" bestFit="1" customWidth="1"/>
    <col min="13832" max="13832" width="18.4414062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8.44140625" style="31" customWidth="1"/>
    <col min="14082" max="14082" width="50.6640625" style="31" customWidth="1"/>
    <col min="14083" max="14083" width="20.109375" style="31" customWidth="1"/>
    <col min="14084" max="14085" width="17.6640625" style="31" bestFit="1" customWidth="1"/>
    <col min="14086" max="14086" width="16.5546875" style="31" bestFit="1" customWidth="1"/>
    <col min="14087" max="14087" width="15.6640625" style="31" bestFit="1" customWidth="1"/>
    <col min="14088" max="14088" width="18.4414062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8.44140625" style="31" customWidth="1"/>
    <col min="14338" max="14338" width="50.6640625" style="31" customWidth="1"/>
    <col min="14339" max="14339" width="20.109375" style="31" customWidth="1"/>
    <col min="14340" max="14341" width="17.6640625" style="31" bestFit="1" customWidth="1"/>
    <col min="14342" max="14342" width="16.5546875" style="31" bestFit="1" customWidth="1"/>
    <col min="14343" max="14343" width="15.6640625" style="31" bestFit="1" customWidth="1"/>
    <col min="14344" max="14344" width="18.4414062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8.44140625" style="31" customWidth="1"/>
    <col min="14594" max="14594" width="50.6640625" style="31" customWidth="1"/>
    <col min="14595" max="14595" width="20.109375" style="31" customWidth="1"/>
    <col min="14596" max="14597" width="17.6640625" style="31" bestFit="1" customWidth="1"/>
    <col min="14598" max="14598" width="16.5546875" style="31" bestFit="1" customWidth="1"/>
    <col min="14599" max="14599" width="15.6640625" style="31" bestFit="1" customWidth="1"/>
    <col min="14600" max="14600" width="18.4414062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8.44140625" style="31" customWidth="1"/>
    <col min="14850" max="14850" width="50.6640625" style="31" customWidth="1"/>
    <col min="14851" max="14851" width="20.109375" style="31" customWidth="1"/>
    <col min="14852" max="14853" width="17.6640625" style="31" bestFit="1" customWidth="1"/>
    <col min="14854" max="14854" width="16.5546875" style="31" bestFit="1" customWidth="1"/>
    <col min="14855" max="14855" width="15.6640625" style="31" bestFit="1" customWidth="1"/>
    <col min="14856" max="14856" width="18.4414062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8.44140625" style="31" customWidth="1"/>
    <col min="15106" max="15106" width="50.6640625" style="31" customWidth="1"/>
    <col min="15107" max="15107" width="20.109375" style="31" customWidth="1"/>
    <col min="15108" max="15109" width="17.6640625" style="31" bestFit="1" customWidth="1"/>
    <col min="15110" max="15110" width="16.5546875" style="31" bestFit="1" customWidth="1"/>
    <col min="15111" max="15111" width="15.6640625" style="31" bestFit="1" customWidth="1"/>
    <col min="15112" max="15112" width="18.4414062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8.44140625" style="31" customWidth="1"/>
    <col min="15362" max="15362" width="50.6640625" style="31" customWidth="1"/>
    <col min="15363" max="15363" width="20.109375" style="31" customWidth="1"/>
    <col min="15364" max="15365" width="17.6640625" style="31" bestFit="1" customWidth="1"/>
    <col min="15366" max="15366" width="16.5546875" style="31" bestFit="1" customWidth="1"/>
    <col min="15367" max="15367" width="15.6640625" style="31" bestFit="1" customWidth="1"/>
    <col min="15368" max="15368" width="18.4414062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8.44140625" style="31" customWidth="1"/>
    <col min="15618" max="15618" width="50.6640625" style="31" customWidth="1"/>
    <col min="15619" max="15619" width="20.109375" style="31" customWidth="1"/>
    <col min="15620" max="15621" width="17.6640625" style="31" bestFit="1" customWidth="1"/>
    <col min="15622" max="15622" width="16.5546875" style="31" bestFit="1" customWidth="1"/>
    <col min="15623" max="15623" width="15.6640625" style="31" bestFit="1" customWidth="1"/>
    <col min="15624" max="15624" width="18.4414062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8.44140625" style="31" customWidth="1"/>
    <col min="15874" max="15874" width="50.6640625" style="31" customWidth="1"/>
    <col min="15875" max="15875" width="20.109375" style="31" customWidth="1"/>
    <col min="15876" max="15877" width="17.6640625" style="31" bestFit="1" customWidth="1"/>
    <col min="15878" max="15878" width="16.5546875" style="31" bestFit="1" customWidth="1"/>
    <col min="15879" max="15879" width="15.6640625" style="31" bestFit="1" customWidth="1"/>
    <col min="15880" max="15880" width="18.4414062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8.44140625" style="31" customWidth="1"/>
    <col min="16130" max="16130" width="50.6640625" style="31" customWidth="1"/>
    <col min="16131" max="16131" width="20.109375" style="31" customWidth="1"/>
    <col min="16132" max="16133" width="17.6640625" style="31" bestFit="1" customWidth="1"/>
    <col min="16134" max="16134" width="16.5546875" style="31" bestFit="1" customWidth="1"/>
    <col min="16135" max="16135" width="15.6640625" style="31" bestFit="1" customWidth="1"/>
    <col min="16136" max="16136" width="18.4414062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8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200" t="s">
        <v>254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99" t="s">
        <v>3</v>
      </c>
      <c r="B7" s="199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5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5">
      <c r="A10" s="108" t="s">
        <v>77</v>
      </c>
      <c r="B10" s="109" t="s">
        <v>258</v>
      </c>
      <c r="C10" s="87">
        <f>+C11+C14</f>
        <v>0</v>
      </c>
      <c r="D10" s="88">
        <f>+D11+D14</f>
        <v>0</v>
      </c>
      <c r="E10" s="88">
        <f>+E11+E14</f>
        <v>0</v>
      </c>
      <c r="F10" s="87">
        <f>+F11+F14</f>
        <v>0</v>
      </c>
      <c r="G10" s="110" t="e">
        <f t="shared" ref="G10" si="0">+F10/C10*100</f>
        <v>#DIV/0!</v>
      </c>
      <c r="H10" s="110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5">
      <c r="A11" s="102" t="s">
        <v>79</v>
      </c>
      <c r="B11" s="103" t="s">
        <v>497</v>
      </c>
      <c r="C11" s="106">
        <f>+C12</f>
        <v>0</v>
      </c>
      <c r="D11" s="114"/>
      <c r="E11" s="114"/>
      <c r="F11" s="106">
        <f>+F12</f>
        <v>0</v>
      </c>
      <c r="G11" s="106" t="e">
        <f t="shared" ref="G11:G36" si="2">+F11/C11*100</f>
        <v>#DIV/0!</v>
      </c>
      <c r="H11" s="106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5">
      <c r="A12" s="101" t="s">
        <v>498</v>
      </c>
      <c r="B12" s="77" t="s">
        <v>499</v>
      </c>
      <c r="C12" s="104">
        <f>+C13</f>
        <v>0</v>
      </c>
      <c r="D12" s="105"/>
      <c r="E12" s="105"/>
      <c r="F12" s="104">
        <f t="shared" ref="F12" si="4">+F13</f>
        <v>0</v>
      </c>
      <c r="G12" s="75" t="e">
        <f t="shared" si="2"/>
        <v>#DIV/0!</v>
      </c>
      <c r="H12" s="75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6.4" x14ac:dyDescent="0.25">
      <c r="A13" s="68" t="s">
        <v>500</v>
      </c>
      <c r="B13" s="47" t="s">
        <v>501</v>
      </c>
      <c r="C13" s="43"/>
      <c r="D13" s="105"/>
      <c r="E13" s="105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5">
      <c r="A14" s="102" t="s">
        <v>502</v>
      </c>
      <c r="B14" s="103" t="s">
        <v>503</v>
      </c>
      <c r="C14" s="106">
        <f>+C15</f>
        <v>0</v>
      </c>
      <c r="D14" s="114"/>
      <c r="E14" s="114"/>
      <c r="F14" s="106">
        <f>+F15</f>
        <v>0</v>
      </c>
      <c r="G14" s="106" t="e">
        <f t="shared" si="2"/>
        <v>#DIV/0!</v>
      </c>
      <c r="H14" s="106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6.4" x14ac:dyDescent="0.25">
      <c r="A15" s="101" t="s">
        <v>504</v>
      </c>
      <c r="B15" s="77" t="s">
        <v>505</v>
      </c>
      <c r="C15" s="104">
        <f>+C16</f>
        <v>0</v>
      </c>
      <c r="D15" s="105"/>
      <c r="E15" s="105"/>
      <c r="F15" s="104">
        <f t="shared" ref="F15" si="5">+F16</f>
        <v>0</v>
      </c>
      <c r="G15" s="75" t="e">
        <f t="shared" si="2"/>
        <v>#DIV/0!</v>
      </c>
      <c r="H15" s="75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6.4" x14ac:dyDescent="0.25">
      <c r="A16" s="68" t="s">
        <v>506</v>
      </c>
      <c r="B16" s="47" t="s">
        <v>507</v>
      </c>
      <c r="C16" s="43"/>
      <c r="D16" s="105"/>
      <c r="E16" s="105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5">
      <c r="A17" s="108" t="s">
        <v>62</v>
      </c>
      <c r="B17" s="109" t="s">
        <v>509</v>
      </c>
      <c r="C17" s="87">
        <f>+C18+C27+C32</f>
        <v>0</v>
      </c>
      <c r="D17" s="88">
        <f>+D18+D27+D32</f>
        <v>0</v>
      </c>
      <c r="E17" s="88">
        <f>+E18+E27+E32</f>
        <v>0</v>
      </c>
      <c r="F17" s="87">
        <f>+F18+F27+F32</f>
        <v>0</v>
      </c>
      <c r="G17" s="110" t="e">
        <f t="shared" si="2"/>
        <v>#DIV/0!</v>
      </c>
      <c r="H17" s="110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5">
      <c r="A18" s="102" t="s">
        <v>64</v>
      </c>
      <c r="B18" s="103" t="s">
        <v>510</v>
      </c>
      <c r="C18" s="111">
        <f>+C19+C22+C24</f>
        <v>0</v>
      </c>
      <c r="D18" s="114"/>
      <c r="E18" s="114"/>
      <c r="F18" s="111">
        <f>+F19+F22+F24</f>
        <v>0</v>
      </c>
      <c r="G18" s="106" t="e">
        <f t="shared" si="2"/>
        <v>#DIV/0!</v>
      </c>
      <c r="H18" s="106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6.4" x14ac:dyDescent="0.25">
      <c r="A19" s="101">
        <v>512</v>
      </c>
      <c r="B19" s="77" t="s">
        <v>543</v>
      </c>
      <c r="C19" s="104">
        <f>+C20+C21</f>
        <v>0</v>
      </c>
      <c r="D19" s="105"/>
      <c r="E19" s="105"/>
      <c r="F19" s="104">
        <f>+F20+F21</f>
        <v>0</v>
      </c>
      <c r="G19" s="104" t="e">
        <f t="shared" ref="G19:G26" si="6">+F19/C19*100</f>
        <v>#DIV/0!</v>
      </c>
      <c r="H19" s="104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6.4" x14ac:dyDescent="0.25">
      <c r="A20" s="68">
        <v>5121</v>
      </c>
      <c r="B20" s="47" t="s">
        <v>544</v>
      </c>
      <c r="C20" s="48"/>
      <c r="D20" s="105"/>
      <c r="E20" s="105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6.4" x14ac:dyDescent="0.25">
      <c r="A21" s="68">
        <v>5122</v>
      </c>
      <c r="B21" s="47" t="s">
        <v>545</v>
      </c>
      <c r="C21" s="48"/>
      <c r="D21" s="105"/>
      <c r="E21" s="105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5">
      <c r="A22" s="101">
        <v>514</v>
      </c>
      <c r="B22" s="77" t="s">
        <v>546</v>
      </c>
      <c r="C22" s="104">
        <f>+C23</f>
        <v>0</v>
      </c>
      <c r="D22" s="105"/>
      <c r="E22" s="105"/>
      <c r="F22" s="104">
        <f t="shared" ref="F22" si="8">+F23</f>
        <v>0</v>
      </c>
      <c r="G22" s="104" t="e">
        <f t="shared" si="6"/>
        <v>#DIV/0!</v>
      </c>
      <c r="H22" s="104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5">
      <c r="A23" s="68">
        <v>5141</v>
      </c>
      <c r="B23" s="47" t="s">
        <v>547</v>
      </c>
      <c r="C23" s="48"/>
      <c r="D23" s="105"/>
      <c r="E23" s="105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5">
      <c r="A24" s="101">
        <v>518</v>
      </c>
      <c r="B24" s="77" t="s">
        <v>548</v>
      </c>
      <c r="C24" s="104">
        <f>+C25+C26</f>
        <v>0</v>
      </c>
      <c r="D24" s="105"/>
      <c r="E24" s="105"/>
      <c r="F24" s="104">
        <f>+F25+F26</f>
        <v>0</v>
      </c>
      <c r="G24" s="104" t="e">
        <f t="shared" si="6"/>
        <v>#DIV/0!</v>
      </c>
      <c r="H24" s="104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6.4" x14ac:dyDescent="0.25">
      <c r="A25" s="68">
        <v>5181</v>
      </c>
      <c r="B25" s="47" t="s">
        <v>549</v>
      </c>
      <c r="C25" s="48"/>
      <c r="D25" s="105"/>
      <c r="E25" s="105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5">
      <c r="A26" s="68">
        <v>5183</v>
      </c>
      <c r="B26" s="47" t="s">
        <v>550</v>
      </c>
      <c r="C26" s="48"/>
      <c r="D26" s="105"/>
      <c r="E26" s="105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5">
      <c r="A27" s="102" t="s">
        <v>511</v>
      </c>
      <c r="B27" s="103" t="s">
        <v>512</v>
      </c>
      <c r="C27" s="111">
        <f>+C28+C30</f>
        <v>0</v>
      </c>
      <c r="D27" s="114"/>
      <c r="E27" s="114"/>
      <c r="F27" s="111">
        <f>+F28+F30</f>
        <v>0</v>
      </c>
      <c r="G27" s="106" t="e">
        <f t="shared" si="2"/>
        <v>#DIV/0!</v>
      </c>
      <c r="H27" s="106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x14ac:dyDescent="0.25">
      <c r="A28" s="101" t="s">
        <v>513</v>
      </c>
      <c r="B28" s="77" t="s">
        <v>514</v>
      </c>
      <c r="C28" s="104">
        <f>+C29</f>
        <v>0</v>
      </c>
      <c r="D28" s="105"/>
      <c r="E28" s="105"/>
      <c r="F28" s="104">
        <f t="shared" ref="F28" si="9">+F29</f>
        <v>0</v>
      </c>
      <c r="G28" s="75" t="e">
        <f t="shared" si="2"/>
        <v>#DIV/0!</v>
      </c>
      <c r="H28" s="75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x14ac:dyDescent="0.25">
      <c r="A29" s="68" t="s">
        <v>515</v>
      </c>
      <c r="B29" s="47" t="s">
        <v>514</v>
      </c>
      <c r="C29" s="48"/>
      <c r="D29" s="105"/>
      <c r="E29" s="105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6.4" x14ac:dyDescent="0.25">
      <c r="A30" s="101" t="s">
        <v>516</v>
      </c>
      <c r="B30" s="77" t="s">
        <v>517</v>
      </c>
      <c r="C30" s="104">
        <f>+C31</f>
        <v>0</v>
      </c>
      <c r="D30" s="105"/>
      <c r="E30" s="105"/>
      <c r="F30" s="104">
        <f t="shared" ref="F30" si="10">+F31</f>
        <v>0</v>
      </c>
      <c r="G30" s="75" t="e">
        <f t="shared" si="2"/>
        <v>#DIV/0!</v>
      </c>
      <c r="H30" s="75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6.4" x14ac:dyDescent="0.25">
      <c r="A31" s="68" t="s">
        <v>518</v>
      </c>
      <c r="B31" s="47" t="s">
        <v>519</v>
      </c>
      <c r="C31" s="43"/>
      <c r="D31" s="105"/>
      <c r="E31" s="105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5">
      <c r="A32" s="102" t="s">
        <v>520</v>
      </c>
      <c r="B32" s="103" t="s">
        <v>521</v>
      </c>
      <c r="C32" s="106">
        <f>+C33+C35</f>
        <v>0</v>
      </c>
      <c r="D32" s="114"/>
      <c r="E32" s="114"/>
      <c r="F32" s="106">
        <f>+F33+F35</f>
        <v>0</v>
      </c>
      <c r="G32" s="106" t="e">
        <f>+F32/C32*100</f>
        <v>#DIV/0!</v>
      </c>
      <c r="H32" s="106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6.4" x14ac:dyDescent="0.25">
      <c r="A33" s="101" t="s">
        <v>522</v>
      </c>
      <c r="B33" s="77" t="s">
        <v>523</v>
      </c>
      <c r="C33" s="104">
        <f>+C34</f>
        <v>0</v>
      </c>
      <c r="D33" s="105"/>
      <c r="E33" s="105"/>
      <c r="F33" s="104">
        <f t="shared" ref="F33" si="11">+F34</f>
        <v>0</v>
      </c>
      <c r="G33" s="75" t="e">
        <f t="shared" si="2"/>
        <v>#DIV/0!</v>
      </c>
      <c r="H33" s="75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6.4" x14ac:dyDescent="0.25">
      <c r="A34" s="68" t="s">
        <v>524</v>
      </c>
      <c r="B34" s="47" t="s">
        <v>525</v>
      </c>
      <c r="C34" s="43"/>
      <c r="D34" s="105"/>
      <c r="E34" s="105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6.4" x14ac:dyDescent="0.25">
      <c r="A35" s="101" t="s">
        <v>526</v>
      </c>
      <c r="B35" s="77" t="s">
        <v>527</v>
      </c>
      <c r="C35" s="104">
        <f>+C36</f>
        <v>0</v>
      </c>
      <c r="D35" s="105"/>
      <c r="E35" s="105"/>
      <c r="F35" s="104">
        <f t="shared" ref="F35" si="12">+F36</f>
        <v>0</v>
      </c>
      <c r="G35" s="104" t="e">
        <f t="shared" si="2"/>
        <v>#DIV/0!</v>
      </c>
      <c r="H35" s="104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6.4" x14ac:dyDescent="0.25">
      <c r="A36" s="68" t="s">
        <v>528</v>
      </c>
      <c r="B36" s="47" t="s">
        <v>529</v>
      </c>
      <c r="C36" s="43"/>
      <c r="D36" s="105"/>
      <c r="E36" s="105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H28" sqref="H28"/>
    </sheetView>
  </sheetViews>
  <sheetFormatPr defaultRowHeight="13.2" x14ac:dyDescent="0.25"/>
  <cols>
    <col min="1" max="1" width="15.88671875" style="31" customWidth="1"/>
    <col min="2" max="2" width="29.44140625" style="34" customWidth="1"/>
    <col min="3" max="3" width="20.109375" style="35" customWidth="1"/>
    <col min="4" max="5" width="17.6640625" style="36" bestFit="1" customWidth="1"/>
    <col min="6" max="6" width="16.5546875" style="35" bestFit="1" customWidth="1"/>
    <col min="7" max="8" width="12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5.88671875" style="31" customWidth="1"/>
    <col min="258" max="258" width="50.6640625" style="31" customWidth="1"/>
    <col min="259" max="259" width="20.109375" style="31" customWidth="1"/>
    <col min="260" max="261" width="17.6640625" style="31" bestFit="1" customWidth="1"/>
    <col min="262" max="262" width="16.5546875" style="31" bestFit="1" customWidth="1"/>
    <col min="263" max="263" width="15.6640625" style="31" bestFit="1" customWidth="1"/>
    <col min="264" max="264" width="18.4414062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5.88671875" style="31" customWidth="1"/>
    <col min="514" max="514" width="50.6640625" style="31" customWidth="1"/>
    <col min="515" max="515" width="20.109375" style="31" customWidth="1"/>
    <col min="516" max="517" width="17.6640625" style="31" bestFit="1" customWidth="1"/>
    <col min="518" max="518" width="16.5546875" style="31" bestFit="1" customWidth="1"/>
    <col min="519" max="519" width="15.6640625" style="31" bestFit="1" customWidth="1"/>
    <col min="520" max="520" width="18.4414062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5.88671875" style="31" customWidth="1"/>
    <col min="770" max="770" width="50.6640625" style="31" customWidth="1"/>
    <col min="771" max="771" width="20.109375" style="31" customWidth="1"/>
    <col min="772" max="773" width="17.6640625" style="31" bestFit="1" customWidth="1"/>
    <col min="774" max="774" width="16.5546875" style="31" bestFit="1" customWidth="1"/>
    <col min="775" max="775" width="15.6640625" style="31" bestFit="1" customWidth="1"/>
    <col min="776" max="776" width="18.4414062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5.88671875" style="31" customWidth="1"/>
    <col min="1026" max="1026" width="50.6640625" style="31" customWidth="1"/>
    <col min="1027" max="1027" width="20.109375" style="31" customWidth="1"/>
    <col min="1028" max="1029" width="17.6640625" style="31" bestFit="1" customWidth="1"/>
    <col min="1030" max="1030" width="16.5546875" style="31" bestFit="1" customWidth="1"/>
    <col min="1031" max="1031" width="15.6640625" style="31" bestFit="1" customWidth="1"/>
    <col min="1032" max="1032" width="18.4414062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5.88671875" style="31" customWidth="1"/>
    <col min="1282" max="1282" width="50.6640625" style="31" customWidth="1"/>
    <col min="1283" max="1283" width="20.109375" style="31" customWidth="1"/>
    <col min="1284" max="1285" width="17.6640625" style="31" bestFit="1" customWidth="1"/>
    <col min="1286" max="1286" width="16.5546875" style="31" bestFit="1" customWidth="1"/>
    <col min="1287" max="1287" width="15.6640625" style="31" bestFit="1" customWidth="1"/>
    <col min="1288" max="1288" width="18.4414062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5.88671875" style="31" customWidth="1"/>
    <col min="1538" max="1538" width="50.6640625" style="31" customWidth="1"/>
    <col min="1539" max="1539" width="20.109375" style="31" customWidth="1"/>
    <col min="1540" max="1541" width="17.6640625" style="31" bestFit="1" customWidth="1"/>
    <col min="1542" max="1542" width="16.5546875" style="31" bestFit="1" customWidth="1"/>
    <col min="1543" max="1543" width="15.6640625" style="31" bestFit="1" customWidth="1"/>
    <col min="1544" max="1544" width="18.4414062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5.88671875" style="31" customWidth="1"/>
    <col min="1794" max="1794" width="50.6640625" style="31" customWidth="1"/>
    <col min="1795" max="1795" width="20.109375" style="31" customWidth="1"/>
    <col min="1796" max="1797" width="17.6640625" style="31" bestFit="1" customWidth="1"/>
    <col min="1798" max="1798" width="16.5546875" style="31" bestFit="1" customWidth="1"/>
    <col min="1799" max="1799" width="15.6640625" style="31" bestFit="1" customWidth="1"/>
    <col min="1800" max="1800" width="18.4414062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5.88671875" style="31" customWidth="1"/>
    <col min="2050" max="2050" width="50.6640625" style="31" customWidth="1"/>
    <col min="2051" max="2051" width="20.109375" style="31" customWidth="1"/>
    <col min="2052" max="2053" width="17.6640625" style="31" bestFit="1" customWidth="1"/>
    <col min="2054" max="2054" width="16.5546875" style="31" bestFit="1" customWidth="1"/>
    <col min="2055" max="2055" width="15.6640625" style="31" bestFit="1" customWidth="1"/>
    <col min="2056" max="2056" width="18.4414062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5.88671875" style="31" customWidth="1"/>
    <col min="2306" max="2306" width="50.6640625" style="31" customWidth="1"/>
    <col min="2307" max="2307" width="20.109375" style="31" customWidth="1"/>
    <col min="2308" max="2309" width="17.6640625" style="31" bestFit="1" customWidth="1"/>
    <col min="2310" max="2310" width="16.5546875" style="31" bestFit="1" customWidth="1"/>
    <col min="2311" max="2311" width="15.6640625" style="31" bestFit="1" customWidth="1"/>
    <col min="2312" max="2312" width="18.4414062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5.88671875" style="31" customWidth="1"/>
    <col min="2562" max="2562" width="50.6640625" style="31" customWidth="1"/>
    <col min="2563" max="2563" width="20.109375" style="31" customWidth="1"/>
    <col min="2564" max="2565" width="17.6640625" style="31" bestFit="1" customWidth="1"/>
    <col min="2566" max="2566" width="16.5546875" style="31" bestFit="1" customWidth="1"/>
    <col min="2567" max="2567" width="15.6640625" style="31" bestFit="1" customWidth="1"/>
    <col min="2568" max="2568" width="18.4414062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5.88671875" style="31" customWidth="1"/>
    <col min="2818" max="2818" width="50.6640625" style="31" customWidth="1"/>
    <col min="2819" max="2819" width="20.109375" style="31" customWidth="1"/>
    <col min="2820" max="2821" width="17.6640625" style="31" bestFit="1" customWidth="1"/>
    <col min="2822" max="2822" width="16.5546875" style="31" bestFit="1" customWidth="1"/>
    <col min="2823" max="2823" width="15.6640625" style="31" bestFit="1" customWidth="1"/>
    <col min="2824" max="2824" width="18.4414062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5.88671875" style="31" customWidth="1"/>
    <col min="3074" max="3074" width="50.6640625" style="31" customWidth="1"/>
    <col min="3075" max="3075" width="20.109375" style="31" customWidth="1"/>
    <col min="3076" max="3077" width="17.6640625" style="31" bestFit="1" customWidth="1"/>
    <col min="3078" max="3078" width="16.5546875" style="31" bestFit="1" customWidth="1"/>
    <col min="3079" max="3079" width="15.6640625" style="31" bestFit="1" customWidth="1"/>
    <col min="3080" max="3080" width="18.4414062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5.88671875" style="31" customWidth="1"/>
    <col min="3330" max="3330" width="50.6640625" style="31" customWidth="1"/>
    <col min="3331" max="3331" width="20.109375" style="31" customWidth="1"/>
    <col min="3332" max="3333" width="17.6640625" style="31" bestFit="1" customWidth="1"/>
    <col min="3334" max="3334" width="16.5546875" style="31" bestFit="1" customWidth="1"/>
    <col min="3335" max="3335" width="15.6640625" style="31" bestFit="1" customWidth="1"/>
    <col min="3336" max="3336" width="18.4414062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5.88671875" style="31" customWidth="1"/>
    <col min="3586" max="3586" width="50.6640625" style="31" customWidth="1"/>
    <col min="3587" max="3587" width="20.109375" style="31" customWidth="1"/>
    <col min="3588" max="3589" width="17.6640625" style="31" bestFit="1" customWidth="1"/>
    <col min="3590" max="3590" width="16.5546875" style="31" bestFit="1" customWidth="1"/>
    <col min="3591" max="3591" width="15.6640625" style="31" bestFit="1" customWidth="1"/>
    <col min="3592" max="3592" width="18.4414062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5.88671875" style="31" customWidth="1"/>
    <col min="3842" max="3842" width="50.6640625" style="31" customWidth="1"/>
    <col min="3843" max="3843" width="20.109375" style="31" customWidth="1"/>
    <col min="3844" max="3845" width="17.6640625" style="31" bestFit="1" customWidth="1"/>
    <col min="3846" max="3846" width="16.5546875" style="31" bestFit="1" customWidth="1"/>
    <col min="3847" max="3847" width="15.6640625" style="31" bestFit="1" customWidth="1"/>
    <col min="3848" max="3848" width="18.4414062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5.88671875" style="31" customWidth="1"/>
    <col min="4098" max="4098" width="50.6640625" style="31" customWidth="1"/>
    <col min="4099" max="4099" width="20.109375" style="31" customWidth="1"/>
    <col min="4100" max="4101" width="17.6640625" style="31" bestFit="1" customWidth="1"/>
    <col min="4102" max="4102" width="16.5546875" style="31" bestFit="1" customWidth="1"/>
    <col min="4103" max="4103" width="15.6640625" style="31" bestFit="1" customWidth="1"/>
    <col min="4104" max="4104" width="18.4414062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5.88671875" style="31" customWidth="1"/>
    <col min="4354" max="4354" width="50.6640625" style="31" customWidth="1"/>
    <col min="4355" max="4355" width="20.109375" style="31" customWidth="1"/>
    <col min="4356" max="4357" width="17.6640625" style="31" bestFit="1" customWidth="1"/>
    <col min="4358" max="4358" width="16.5546875" style="31" bestFit="1" customWidth="1"/>
    <col min="4359" max="4359" width="15.6640625" style="31" bestFit="1" customWidth="1"/>
    <col min="4360" max="4360" width="18.4414062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5.88671875" style="31" customWidth="1"/>
    <col min="4610" max="4610" width="50.6640625" style="31" customWidth="1"/>
    <col min="4611" max="4611" width="20.109375" style="31" customWidth="1"/>
    <col min="4612" max="4613" width="17.6640625" style="31" bestFit="1" customWidth="1"/>
    <col min="4614" max="4614" width="16.5546875" style="31" bestFit="1" customWidth="1"/>
    <col min="4615" max="4615" width="15.6640625" style="31" bestFit="1" customWidth="1"/>
    <col min="4616" max="4616" width="18.4414062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5.88671875" style="31" customWidth="1"/>
    <col min="4866" max="4866" width="50.6640625" style="31" customWidth="1"/>
    <col min="4867" max="4867" width="20.109375" style="31" customWidth="1"/>
    <col min="4868" max="4869" width="17.6640625" style="31" bestFit="1" customWidth="1"/>
    <col min="4870" max="4870" width="16.5546875" style="31" bestFit="1" customWidth="1"/>
    <col min="4871" max="4871" width="15.6640625" style="31" bestFit="1" customWidth="1"/>
    <col min="4872" max="4872" width="18.4414062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5.88671875" style="31" customWidth="1"/>
    <col min="5122" max="5122" width="50.6640625" style="31" customWidth="1"/>
    <col min="5123" max="5123" width="20.109375" style="31" customWidth="1"/>
    <col min="5124" max="5125" width="17.6640625" style="31" bestFit="1" customWidth="1"/>
    <col min="5126" max="5126" width="16.5546875" style="31" bestFit="1" customWidth="1"/>
    <col min="5127" max="5127" width="15.6640625" style="31" bestFit="1" customWidth="1"/>
    <col min="5128" max="5128" width="18.4414062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5.88671875" style="31" customWidth="1"/>
    <col min="5378" max="5378" width="50.6640625" style="31" customWidth="1"/>
    <col min="5379" max="5379" width="20.109375" style="31" customWidth="1"/>
    <col min="5380" max="5381" width="17.6640625" style="31" bestFit="1" customWidth="1"/>
    <col min="5382" max="5382" width="16.5546875" style="31" bestFit="1" customWidth="1"/>
    <col min="5383" max="5383" width="15.6640625" style="31" bestFit="1" customWidth="1"/>
    <col min="5384" max="5384" width="18.4414062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5.88671875" style="31" customWidth="1"/>
    <col min="5634" max="5634" width="50.6640625" style="31" customWidth="1"/>
    <col min="5635" max="5635" width="20.109375" style="31" customWidth="1"/>
    <col min="5636" max="5637" width="17.6640625" style="31" bestFit="1" customWidth="1"/>
    <col min="5638" max="5638" width="16.5546875" style="31" bestFit="1" customWidth="1"/>
    <col min="5639" max="5639" width="15.6640625" style="31" bestFit="1" customWidth="1"/>
    <col min="5640" max="5640" width="18.4414062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5.88671875" style="31" customWidth="1"/>
    <col min="5890" max="5890" width="50.6640625" style="31" customWidth="1"/>
    <col min="5891" max="5891" width="20.109375" style="31" customWidth="1"/>
    <col min="5892" max="5893" width="17.6640625" style="31" bestFit="1" customWidth="1"/>
    <col min="5894" max="5894" width="16.5546875" style="31" bestFit="1" customWidth="1"/>
    <col min="5895" max="5895" width="15.6640625" style="31" bestFit="1" customWidth="1"/>
    <col min="5896" max="5896" width="18.4414062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5.88671875" style="31" customWidth="1"/>
    <col min="6146" max="6146" width="50.6640625" style="31" customWidth="1"/>
    <col min="6147" max="6147" width="20.109375" style="31" customWidth="1"/>
    <col min="6148" max="6149" width="17.6640625" style="31" bestFit="1" customWidth="1"/>
    <col min="6150" max="6150" width="16.5546875" style="31" bestFit="1" customWidth="1"/>
    <col min="6151" max="6151" width="15.6640625" style="31" bestFit="1" customWidth="1"/>
    <col min="6152" max="6152" width="18.4414062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5.88671875" style="31" customWidth="1"/>
    <col min="6402" max="6402" width="50.6640625" style="31" customWidth="1"/>
    <col min="6403" max="6403" width="20.109375" style="31" customWidth="1"/>
    <col min="6404" max="6405" width="17.6640625" style="31" bestFit="1" customWidth="1"/>
    <col min="6406" max="6406" width="16.5546875" style="31" bestFit="1" customWidth="1"/>
    <col min="6407" max="6407" width="15.6640625" style="31" bestFit="1" customWidth="1"/>
    <col min="6408" max="6408" width="18.4414062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5.88671875" style="31" customWidth="1"/>
    <col min="6658" max="6658" width="50.6640625" style="31" customWidth="1"/>
    <col min="6659" max="6659" width="20.109375" style="31" customWidth="1"/>
    <col min="6660" max="6661" width="17.6640625" style="31" bestFit="1" customWidth="1"/>
    <col min="6662" max="6662" width="16.5546875" style="31" bestFit="1" customWidth="1"/>
    <col min="6663" max="6663" width="15.6640625" style="31" bestFit="1" customWidth="1"/>
    <col min="6664" max="6664" width="18.4414062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5.88671875" style="31" customWidth="1"/>
    <col min="6914" max="6914" width="50.6640625" style="31" customWidth="1"/>
    <col min="6915" max="6915" width="20.109375" style="31" customWidth="1"/>
    <col min="6916" max="6917" width="17.6640625" style="31" bestFit="1" customWidth="1"/>
    <col min="6918" max="6918" width="16.5546875" style="31" bestFit="1" customWidth="1"/>
    <col min="6919" max="6919" width="15.6640625" style="31" bestFit="1" customWidth="1"/>
    <col min="6920" max="6920" width="18.4414062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5.88671875" style="31" customWidth="1"/>
    <col min="7170" max="7170" width="50.6640625" style="31" customWidth="1"/>
    <col min="7171" max="7171" width="20.109375" style="31" customWidth="1"/>
    <col min="7172" max="7173" width="17.6640625" style="31" bestFit="1" customWidth="1"/>
    <col min="7174" max="7174" width="16.5546875" style="31" bestFit="1" customWidth="1"/>
    <col min="7175" max="7175" width="15.6640625" style="31" bestFit="1" customWidth="1"/>
    <col min="7176" max="7176" width="18.4414062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5.88671875" style="31" customWidth="1"/>
    <col min="7426" max="7426" width="50.6640625" style="31" customWidth="1"/>
    <col min="7427" max="7427" width="20.109375" style="31" customWidth="1"/>
    <col min="7428" max="7429" width="17.6640625" style="31" bestFit="1" customWidth="1"/>
    <col min="7430" max="7430" width="16.5546875" style="31" bestFit="1" customWidth="1"/>
    <col min="7431" max="7431" width="15.6640625" style="31" bestFit="1" customWidth="1"/>
    <col min="7432" max="7432" width="18.4414062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5.88671875" style="31" customWidth="1"/>
    <col min="7682" max="7682" width="50.6640625" style="31" customWidth="1"/>
    <col min="7683" max="7683" width="20.109375" style="31" customWidth="1"/>
    <col min="7684" max="7685" width="17.6640625" style="31" bestFit="1" customWidth="1"/>
    <col min="7686" max="7686" width="16.5546875" style="31" bestFit="1" customWidth="1"/>
    <col min="7687" max="7687" width="15.6640625" style="31" bestFit="1" customWidth="1"/>
    <col min="7688" max="7688" width="18.4414062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5.88671875" style="31" customWidth="1"/>
    <col min="7938" max="7938" width="50.6640625" style="31" customWidth="1"/>
    <col min="7939" max="7939" width="20.109375" style="31" customWidth="1"/>
    <col min="7940" max="7941" width="17.6640625" style="31" bestFit="1" customWidth="1"/>
    <col min="7942" max="7942" width="16.5546875" style="31" bestFit="1" customWidth="1"/>
    <col min="7943" max="7943" width="15.6640625" style="31" bestFit="1" customWidth="1"/>
    <col min="7944" max="7944" width="18.4414062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5.88671875" style="31" customWidth="1"/>
    <col min="8194" max="8194" width="50.6640625" style="31" customWidth="1"/>
    <col min="8195" max="8195" width="20.109375" style="31" customWidth="1"/>
    <col min="8196" max="8197" width="17.6640625" style="31" bestFit="1" customWidth="1"/>
    <col min="8198" max="8198" width="16.5546875" style="31" bestFit="1" customWidth="1"/>
    <col min="8199" max="8199" width="15.6640625" style="31" bestFit="1" customWidth="1"/>
    <col min="8200" max="8200" width="18.4414062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5.88671875" style="31" customWidth="1"/>
    <col min="8450" max="8450" width="50.6640625" style="31" customWidth="1"/>
    <col min="8451" max="8451" width="20.109375" style="31" customWidth="1"/>
    <col min="8452" max="8453" width="17.6640625" style="31" bestFit="1" customWidth="1"/>
    <col min="8454" max="8454" width="16.5546875" style="31" bestFit="1" customWidth="1"/>
    <col min="8455" max="8455" width="15.6640625" style="31" bestFit="1" customWidth="1"/>
    <col min="8456" max="8456" width="18.4414062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5.88671875" style="31" customWidth="1"/>
    <col min="8706" max="8706" width="50.6640625" style="31" customWidth="1"/>
    <col min="8707" max="8707" width="20.109375" style="31" customWidth="1"/>
    <col min="8708" max="8709" width="17.6640625" style="31" bestFit="1" customWidth="1"/>
    <col min="8710" max="8710" width="16.5546875" style="31" bestFit="1" customWidth="1"/>
    <col min="8711" max="8711" width="15.6640625" style="31" bestFit="1" customWidth="1"/>
    <col min="8712" max="8712" width="18.4414062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5.88671875" style="31" customWidth="1"/>
    <col min="8962" max="8962" width="50.6640625" style="31" customWidth="1"/>
    <col min="8963" max="8963" width="20.109375" style="31" customWidth="1"/>
    <col min="8964" max="8965" width="17.6640625" style="31" bestFit="1" customWidth="1"/>
    <col min="8966" max="8966" width="16.5546875" style="31" bestFit="1" customWidth="1"/>
    <col min="8967" max="8967" width="15.6640625" style="31" bestFit="1" customWidth="1"/>
    <col min="8968" max="8968" width="18.4414062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5.88671875" style="31" customWidth="1"/>
    <col min="9218" max="9218" width="50.6640625" style="31" customWidth="1"/>
    <col min="9219" max="9219" width="20.109375" style="31" customWidth="1"/>
    <col min="9220" max="9221" width="17.6640625" style="31" bestFit="1" customWidth="1"/>
    <col min="9222" max="9222" width="16.5546875" style="31" bestFit="1" customWidth="1"/>
    <col min="9223" max="9223" width="15.6640625" style="31" bestFit="1" customWidth="1"/>
    <col min="9224" max="9224" width="18.4414062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5.88671875" style="31" customWidth="1"/>
    <col min="9474" max="9474" width="50.6640625" style="31" customWidth="1"/>
    <col min="9475" max="9475" width="20.109375" style="31" customWidth="1"/>
    <col min="9476" max="9477" width="17.6640625" style="31" bestFit="1" customWidth="1"/>
    <col min="9478" max="9478" width="16.5546875" style="31" bestFit="1" customWidth="1"/>
    <col min="9479" max="9479" width="15.6640625" style="31" bestFit="1" customWidth="1"/>
    <col min="9480" max="9480" width="18.4414062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5.88671875" style="31" customWidth="1"/>
    <col min="9730" max="9730" width="50.6640625" style="31" customWidth="1"/>
    <col min="9731" max="9731" width="20.109375" style="31" customWidth="1"/>
    <col min="9732" max="9733" width="17.6640625" style="31" bestFit="1" customWidth="1"/>
    <col min="9734" max="9734" width="16.5546875" style="31" bestFit="1" customWidth="1"/>
    <col min="9735" max="9735" width="15.6640625" style="31" bestFit="1" customWidth="1"/>
    <col min="9736" max="9736" width="18.4414062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5.88671875" style="31" customWidth="1"/>
    <col min="9986" max="9986" width="50.6640625" style="31" customWidth="1"/>
    <col min="9987" max="9987" width="20.109375" style="31" customWidth="1"/>
    <col min="9988" max="9989" width="17.6640625" style="31" bestFit="1" customWidth="1"/>
    <col min="9990" max="9990" width="16.5546875" style="31" bestFit="1" customWidth="1"/>
    <col min="9991" max="9991" width="15.6640625" style="31" bestFit="1" customWidth="1"/>
    <col min="9992" max="9992" width="18.4414062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5.88671875" style="31" customWidth="1"/>
    <col min="10242" max="10242" width="50.6640625" style="31" customWidth="1"/>
    <col min="10243" max="10243" width="20.109375" style="31" customWidth="1"/>
    <col min="10244" max="10245" width="17.6640625" style="31" bestFit="1" customWidth="1"/>
    <col min="10246" max="10246" width="16.5546875" style="31" bestFit="1" customWidth="1"/>
    <col min="10247" max="10247" width="15.6640625" style="31" bestFit="1" customWidth="1"/>
    <col min="10248" max="10248" width="18.4414062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5.88671875" style="31" customWidth="1"/>
    <col min="10498" max="10498" width="50.6640625" style="31" customWidth="1"/>
    <col min="10499" max="10499" width="20.109375" style="31" customWidth="1"/>
    <col min="10500" max="10501" width="17.6640625" style="31" bestFit="1" customWidth="1"/>
    <col min="10502" max="10502" width="16.5546875" style="31" bestFit="1" customWidth="1"/>
    <col min="10503" max="10503" width="15.6640625" style="31" bestFit="1" customWidth="1"/>
    <col min="10504" max="10504" width="18.4414062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5.88671875" style="31" customWidth="1"/>
    <col min="10754" max="10754" width="50.6640625" style="31" customWidth="1"/>
    <col min="10755" max="10755" width="20.109375" style="31" customWidth="1"/>
    <col min="10756" max="10757" width="17.6640625" style="31" bestFit="1" customWidth="1"/>
    <col min="10758" max="10758" width="16.5546875" style="31" bestFit="1" customWidth="1"/>
    <col min="10759" max="10759" width="15.6640625" style="31" bestFit="1" customWidth="1"/>
    <col min="10760" max="10760" width="18.4414062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5.88671875" style="31" customWidth="1"/>
    <col min="11010" max="11010" width="50.6640625" style="31" customWidth="1"/>
    <col min="11011" max="11011" width="20.109375" style="31" customWidth="1"/>
    <col min="11012" max="11013" width="17.6640625" style="31" bestFit="1" customWidth="1"/>
    <col min="11014" max="11014" width="16.5546875" style="31" bestFit="1" customWidth="1"/>
    <col min="11015" max="11015" width="15.6640625" style="31" bestFit="1" customWidth="1"/>
    <col min="11016" max="11016" width="18.4414062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5.88671875" style="31" customWidth="1"/>
    <col min="11266" max="11266" width="50.6640625" style="31" customWidth="1"/>
    <col min="11267" max="11267" width="20.109375" style="31" customWidth="1"/>
    <col min="11268" max="11269" width="17.6640625" style="31" bestFit="1" customWidth="1"/>
    <col min="11270" max="11270" width="16.5546875" style="31" bestFit="1" customWidth="1"/>
    <col min="11271" max="11271" width="15.6640625" style="31" bestFit="1" customWidth="1"/>
    <col min="11272" max="11272" width="18.4414062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5.88671875" style="31" customWidth="1"/>
    <col min="11522" max="11522" width="50.6640625" style="31" customWidth="1"/>
    <col min="11523" max="11523" width="20.109375" style="31" customWidth="1"/>
    <col min="11524" max="11525" width="17.6640625" style="31" bestFit="1" customWidth="1"/>
    <col min="11526" max="11526" width="16.5546875" style="31" bestFit="1" customWidth="1"/>
    <col min="11527" max="11527" width="15.6640625" style="31" bestFit="1" customWidth="1"/>
    <col min="11528" max="11528" width="18.4414062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5.88671875" style="31" customWidth="1"/>
    <col min="11778" max="11778" width="50.6640625" style="31" customWidth="1"/>
    <col min="11779" max="11779" width="20.109375" style="31" customWidth="1"/>
    <col min="11780" max="11781" width="17.6640625" style="31" bestFit="1" customWidth="1"/>
    <col min="11782" max="11782" width="16.5546875" style="31" bestFit="1" customWidth="1"/>
    <col min="11783" max="11783" width="15.6640625" style="31" bestFit="1" customWidth="1"/>
    <col min="11784" max="11784" width="18.4414062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5.88671875" style="31" customWidth="1"/>
    <col min="12034" max="12034" width="50.6640625" style="31" customWidth="1"/>
    <col min="12035" max="12035" width="20.109375" style="31" customWidth="1"/>
    <col min="12036" max="12037" width="17.6640625" style="31" bestFit="1" customWidth="1"/>
    <col min="12038" max="12038" width="16.5546875" style="31" bestFit="1" customWidth="1"/>
    <col min="12039" max="12039" width="15.6640625" style="31" bestFit="1" customWidth="1"/>
    <col min="12040" max="12040" width="18.4414062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5.88671875" style="31" customWidth="1"/>
    <col min="12290" max="12290" width="50.6640625" style="31" customWidth="1"/>
    <col min="12291" max="12291" width="20.109375" style="31" customWidth="1"/>
    <col min="12292" max="12293" width="17.6640625" style="31" bestFit="1" customWidth="1"/>
    <col min="12294" max="12294" width="16.5546875" style="31" bestFit="1" customWidth="1"/>
    <col min="12295" max="12295" width="15.6640625" style="31" bestFit="1" customWidth="1"/>
    <col min="12296" max="12296" width="18.4414062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5.88671875" style="31" customWidth="1"/>
    <col min="12546" max="12546" width="50.6640625" style="31" customWidth="1"/>
    <col min="12547" max="12547" width="20.109375" style="31" customWidth="1"/>
    <col min="12548" max="12549" width="17.6640625" style="31" bestFit="1" customWidth="1"/>
    <col min="12550" max="12550" width="16.5546875" style="31" bestFit="1" customWidth="1"/>
    <col min="12551" max="12551" width="15.6640625" style="31" bestFit="1" customWidth="1"/>
    <col min="12552" max="12552" width="18.4414062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5.88671875" style="31" customWidth="1"/>
    <col min="12802" max="12802" width="50.6640625" style="31" customWidth="1"/>
    <col min="12803" max="12803" width="20.109375" style="31" customWidth="1"/>
    <col min="12804" max="12805" width="17.6640625" style="31" bestFit="1" customWidth="1"/>
    <col min="12806" max="12806" width="16.5546875" style="31" bestFit="1" customWidth="1"/>
    <col min="12807" max="12807" width="15.6640625" style="31" bestFit="1" customWidth="1"/>
    <col min="12808" max="12808" width="18.4414062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5.88671875" style="31" customWidth="1"/>
    <col min="13058" max="13058" width="50.6640625" style="31" customWidth="1"/>
    <col min="13059" max="13059" width="20.109375" style="31" customWidth="1"/>
    <col min="13060" max="13061" width="17.6640625" style="31" bestFit="1" customWidth="1"/>
    <col min="13062" max="13062" width="16.5546875" style="31" bestFit="1" customWidth="1"/>
    <col min="13063" max="13063" width="15.6640625" style="31" bestFit="1" customWidth="1"/>
    <col min="13064" max="13064" width="18.4414062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5.88671875" style="31" customWidth="1"/>
    <col min="13314" max="13314" width="50.6640625" style="31" customWidth="1"/>
    <col min="13315" max="13315" width="20.109375" style="31" customWidth="1"/>
    <col min="13316" max="13317" width="17.6640625" style="31" bestFit="1" customWidth="1"/>
    <col min="13318" max="13318" width="16.5546875" style="31" bestFit="1" customWidth="1"/>
    <col min="13319" max="13319" width="15.6640625" style="31" bestFit="1" customWidth="1"/>
    <col min="13320" max="13320" width="18.4414062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5.88671875" style="31" customWidth="1"/>
    <col min="13570" max="13570" width="50.6640625" style="31" customWidth="1"/>
    <col min="13571" max="13571" width="20.109375" style="31" customWidth="1"/>
    <col min="13572" max="13573" width="17.6640625" style="31" bestFit="1" customWidth="1"/>
    <col min="13574" max="13574" width="16.5546875" style="31" bestFit="1" customWidth="1"/>
    <col min="13575" max="13575" width="15.6640625" style="31" bestFit="1" customWidth="1"/>
    <col min="13576" max="13576" width="18.4414062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5.88671875" style="31" customWidth="1"/>
    <col min="13826" max="13826" width="50.6640625" style="31" customWidth="1"/>
    <col min="13827" max="13827" width="20.109375" style="31" customWidth="1"/>
    <col min="13828" max="13829" width="17.6640625" style="31" bestFit="1" customWidth="1"/>
    <col min="13830" max="13830" width="16.5546875" style="31" bestFit="1" customWidth="1"/>
    <col min="13831" max="13831" width="15.6640625" style="31" bestFit="1" customWidth="1"/>
    <col min="13832" max="13832" width="18.4414062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5.88671875" style="31" customWidth="1"/>
    <col min="14082" max="14082" width="50.6640625" style="31" customWidth="1"/>
    <col min="14083" max="14083" width="20.109375" style="31" customWidth="1"/>
    <col min="14084" max="14085" width="17.6640625" style="31" bestFit="1" customWidth="1"/>
    <col min="14086" max="14086" width="16.5546875" style="31" bestFit="1" customWidth="1"/>
    <col min="14087" max="14087" width="15.6640625" style="31" bestFit="1" customWidth="1"/>
    <col min="14088" max="14088" width="18.4414062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5.88671875" style="31" customWidth="1"/>
    <col min="14338" max="14338" width="50.6640625" style="31" customWidth="1"/>
    <col min="14339" max="14339" width="20.109375" style="31" customWidth="1"/>
    <col min="14340" max="14341" width="17.6640625" style="31" bestFit="1" customWidth="1"/>
    <col min="14342" max="14342" width="16.5546875" style="31" bestFit="1" customWidth="1"/>
    <col min="14343" max="14343" width="15.6640625" style="31" bestFit="1" customWidth="1"/>
    <col min="14344" max="14344" width="18.4414062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5.88671875" style="31" customWidth="1"/>
    <col min="14594" max="14594" width="50.6640625" style="31" customWidth="1"/>
    <col min="14595" max="14595" width="20.109375" style="31" customWidth="1"/>
    <col min="14596" max="14597" width="17.6640625" style="31" bestFit="1" customWidth="1"/>
    <col min="14598" max="14598" width="16.5546875" style="31" bestFit="1" customWidth="1"/>
    <col min="14599" max="14599" width="15.6640625" style="31" bestFit="1" customWidth="1"/>
    <col min="14600" max="14600" width="18.4414062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5.88671875" style="31" customWidth="1"/>
    <col min="14850" max="14850" width="50.6640625" style="31" customWidth="1"/>
    <col min="14851" max="14851" width="20.109375" style="31" customWidth="1"/>
    <col min="14852" max="14853" width="17.6640625" style="31" bestFit="1" customWidth="1"/>
    <col min="14854" max="14854" width="16.5546875" style="31" bestFit="1" customWidth="1"/>
    <col min="14855" max="14855" width="15.6640625" style="31" bestFit="1" customWidth="1"/>
    <col min="14856" max="14856" width="18.4414062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5.88671875" style="31" customWidth="1"/>
    <col min="15106" max="15106" width="50.6640625" style="31" customWidth="1"/>
    <col min="15107" max="15107" width="20.109375" style="31" customWidth="1"/>
    <col min="15108" max="15109" width="17.6640625" style="31" bestFit="1" customWidth="1"/>
    <col min="15110" max="15110" width="16.5546875" style="31" bestFit="1" customWidth="1"/>
    <col min="15111" max="15111" width="15.6640625" style="31" bestFit="1" customWidth="1"/>
    <col min="15112" max="15112" width="18.4414062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5.88671875" style="31" customWidth="1"/>
    <col min="15362" max="15362" width="50.6640625" style="31" customWidth="1"/>
    <col min="15363" max="15363" width="20.109375" style="31" customWidth="1"/>
    <col min="15364" max="15365" width="17.6640625" style="31" bestFit="1" customWidth="1"/>
    <col min="15366" max="15366" width="16.5546875" style="31" bestFit="1" customWidth="1"/>
    <col min="15367" max="15367" width="15.6640625" style="31" bestFit="1" customWidth="1"/>
    <col min="15368" max="15368" width="18.4414062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5.88671875" style="31" customWidth="1"/>
    <col min="15618" max="15618" width="50.6640625" style="31" customWidth="1"/>
    <col min="15619" max="15619" width="20.109375" style="31" customWidth="1"/>
    <col min="15620" max="15621" width="17.6640625" style="31" bestFit="1" customWidth="1"/>
    <col min="15622" max="15622" width="16.5546875" style="31" bestFit="1" customWidth="1"/>
    <col min="15623" max="15623" width="15.6640625" style="31" bestFit="1" customWidth="1"/>
    <col min="15624" max="15624" width="18.4414062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5.88671875" style="31" customWidth="1"/>
    <col min="15874" max="15874" width="50.6640625" style="31" customWidth="1"/>
    <col min="15875" max="15875" width="20.109375" style="31" customWidth="1"/>
    <col min="15876" max="15877" width="17.6640625" style="31" bestFit="1" customWidth="1"/>
    <col min="15878" max="15878" width="16.5546875" style="31" bestFit="1" customWidth="1"/>
    <col min="15879" max="15879" width="15.6640625" style="31" bestFit="1" customWidth="1"/>
    <col min="15880" max="15880" width="18.4414062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5.88671875" style="31" customWidth="1"/>
    <col min="16130" max="16130" width="50.6640625" style="31" customWidth="1"/>
    <col min="16131" max="16131" width="20.109375" style="31" customWidth="1"/>
    <col min="16132" max="16133" width="17.6640625" style="31" bestFit="1" customWidth="1"/>
    <col min="16134" max="16134" width="16.5546875" style="31" bestFit="1" customWidth="1"/>
    <col min="16135" max="16135" width="15.6640625" style="31" bestFit="1" customWidth="1"/>
    <col min="16136" max="16136" width="18.4414062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8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200" t="s">
        <v>259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99" t="s">
        <v>3</v>
      </c>
      <c r="B7" s="199"/>
      <c r="C7" s="50" t="s">
        <v>554</v>
      </c>
      <c r="D7" s="50" t="s">
        <v>560</v>
      </c>
      <c r="E7" s="50" t="s">
        <v>561</v>
      </c>
      <c r="F7" s="50" t="s">
        <v>562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5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5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5">
      <c r="A10" s="102" t="s">
        <v>257</v>
      </c>
      <c r="B10" s="103" t="s">
        <v>26</v>
      </c>
      <c r="C10" s="106">
        <f t="shared" ref="C10:F11" si="0">+C11</f>
        <v>0</v>
      </c>
      <c r="D10" s="107">
        <f t="shared" si="0"/>
        <v>0</v>
      </c>
      <c r="E10" s="107">
        <f t="shared" si="0"/>
        <v>0</v>
      </c>
      <c r="F10" s="106">
        <f t="shared" si="0"/>
        <v>0</v>
      </c>
      <c r="G10" s="106" t="e">
        <f t="shared" ref="G10:G19" si="1">+F10/C10*100</f>
        <v>#DIV/0!</v>
      </c>
      <c r="H10" s="106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5">
      <c r="A11" s="101" t="s">
        <v>57</v>
      </c>
      <c r="B11" s="77" t="s">
        <v>58</v>
      </c>
      <c r="C11" s="104">
        <f t="shared" si="0"/>
        <v>0</v>
      </c>
      <c r="D11" s="105">
        <f t="shared" si="0"/>
        <v>0</v>
      </c>
      <c r="E11" s="105">
        <f t="shared" si="0"/>
        <v>0</v>
      </c>
      <c r="F11" s="104">
        <f t="shared" si="0"/>
        <v>0</v>
      </c>
      <c r="G11" s="104" t="e">
        <f t="shared" si="1"/>
        <v>#DIV/0!</v>
      </c>
      <c r="H11" s="104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5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5">
      <c r="A13" s="102" t="s">
        <v>508</v>
      </c>
      <c r="B13" s="103" t="s">
        <v>26</v>
      </c>
      <c r="C13" s="106">
        <f>+C14+C16+C18</f>
        <v>0</v>
      </c>
      <c r="D13" s="107">
        <f>+D14+D16+D18</f>
        <v>0</v>
      </c>
      <c r="E13" s="107">
        <f>+E14+E16+E18</f>
        <v>0</v>
      </c>
      <c r="F13" s="106">
        <f>+F14+F16+F18</f>
        <v>0</v>
      </c>
      <c r="G13" s="106" t="e">
        <f t="shared" si="1"/>
        <v>#DIV/0!</v>
      </c>
      <c r="H13" s="10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5">
      <c r="A14" s="101" t="s">
        <v>81</v>
      </c>
      <c r="B14" s="77" t="s">
        <v>485</v>
      </c>
      <c r="C14" s="104">
        <f>+C15</f>
        <v>0</v>
      </c>
      <c r="D14" s="105">
        <f>+D15</f>
        <v>0</v>
      </c>
      <c r="E14" s="105">
        <f>+E15</f>
        <v>0</v>
      </c>
      <c r="F14" s="104">
        <f>+F15</f>
        <v>0</v>
      </c>
      <c r="G14" s="104" t="e">
        <f t="shared" si="1"/>
        <v>#DIV/0!</v>
      </c>
      <c r="H14" s="104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5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5">
      <c r="A16" s="101" t="s">
        <v>57</v>
      </c>
      <c r="B16" s="77" t="s">
        <v>58</v>
      </c>
      <c r="C16" s="104">
        <f>+C17</f>
        <v>0</v>
      </c>
      <c r="D16" s="105">
        <f>+D17</f>
        <v>0</v>
      </c>
      <c r="E16" s="105">
        <f>+E17</f>
        <v>0</v>
      </c>
      <c r="F16" s="104">
        <f>+F17</f>
        <v>0</v>
      </c>
      <c r="G16" s="104" t="e">
        <f t="shared" si="1"/>
        <v>#DIV/0!</v>
      </c>
      <c r="H16" s="104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5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5">
      <c r="A18" s="101" t="s">
        <v>62</v>
      </c>
      <c r="B18" s="77" t="s">
        <v>63</v>
      </c>
      <c r="C18" s="104">
        <f>+C19</f>
        <v>0</v>
      </c>
      <c r="D18" s="105">
        <f>+D19</f>
        <v>0</v>
      </c>
      <c r="E18" s="105">
        <f>+E19</f>
        <v>0</v>
      </c>
      <c r="F18" s="104">
        <f>+F19</f>
        <v>0</v>
      </c>
      <c r="G18" s="104" t="e">
        <f t="shared" si="1"/>
        <v>#DIV/0!</v>
      </c>
      <c r="H18" s="104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5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A241-ADFA-4E6E-A802-C72A738654A0}">
  <sheetPr>
    <pageSetUpPr fitToPage="1"/>
  </sheetPr>
  <dimension ref="A1:J4006"/>
  <sheetViews>
    <sheetView workbookViewId="0">
      <pane xSplit="2" ySplit="4" topLeftCell="C163" activePane="bottomRight" state="frozen"/>
      <selection pane="topRight" activeCell="C1" sqref="C1"/>
      <selection pane="bottomLeft" activeCell="A3" sqref="A3"/>
      <selection pane="bottomRight" activeCell="G18" sqref="G18"/>
    </sheetView>
  </sheetViews>
  <sheetFormatPr defaultColWidth="8.88671875" defaultRowHeight="14.4" x14ac:dyDescent="0.3"/>
  <cols>
    <col min="1" max="1" width="24.44140625" style="119" customWidth="1"/>
    <col min="2" max="2" width="58.109375" style="119" customWidth="1"/>
    <col min="3" max="3" width="16.6640625" style="119" customWidth="1"/>
    <col min="4" max="4" width="20.44140625" style="132" customWidth="1"/>
    <col min="5" max="5" width="11.6640625" style="119" customWidth="1"/>
    <col min="6" max="6" width="8.88671875" style="119"/>
    <col min="7" max="7" width="15.44140625" style="119" customWidth="1"/>
    <col min="8" max="8" width="11.6640625" style="119" bestFit="1" customWidth="1"/>
    <col min="9" max="9" width="8.88671875" style="119"/>
    <col min="10" max="10" width="11.6640625" style="119" bestFit="1" customWidth="1"/>
    <col min="11" max="16384" width="8.88671875" style="119"/>
  </cols>
  <sheetData>
    <row r="1" spans="1:8" ht="15.6" x14ac:dyDescent="0.3">
      <c r="A1" s="201" t="s">
        <v>530</v>
      </c>
      <c r="B1" s="201"/>
      <c r="C1" s="201"/>
      <c r="D1" s="201"/>
    </row>
    <row r="2" spans="1:8" ht="15.6" x14ac:dyDescent="0.3">
      <c r="A2" s="201" t="s">
        <v>531</v>
      </c>
      <c r="B2" s="201"/>
      <c r="C2" s="201"/>
      <c r="D2" s="201"/>
    </row>
    <row r="4" spans="1:8" ht="55.2" x14ac:dyDescent="0.3">
      <c r="A4" s="120" t="s">
        <v>569</v>
      </c>
      <c r="B4" s="120" t="s">
        <v>570</v>
      </c>
      <c r="C4" s="121" t="s">
        <v>608</v>
      </c>
      <c r="D4" s="121" t="s">
        <v>607</v>
      </c>
      <c r="E4" s="121" t="s">
        <v>606</v>
      </c>
    </row>
    <row r="5" spans="1:8" x14ac:dyDescent="0.3">
      <c r="A5" s="122"/>
      <c r="B5" s="123"/>
      <c r="C5" s="124">
        <f>SUM(C6:C14)</f>
        <v>1844222</v>
      </c>
      <c r="D5" s="124">
        <f>SUM(D6:D14)</f>
        <v>1299306.47</v>
      </c>
      <c r="E5" s="125">
        <f t="shared" ref="E5:E68" si="0">D5/C5*100</f>
        <v>70.452823467022952</v>
      </c>
    </row>
    <row r="6" spans="1:8" x14ac:dyDescent="0.3">
      <c r="A6" s="122">
        <v>11</v>
      </c>
      <c r="B6" s="126" t="s">
        <v>55</v>
      </c>
      <c r="C6" s="124">
        <f>C17</f>
        <v>1180182</v>
      </c>
      <c r="D6" s="124">
        <f>D17</f>
        <v>525429.88</v>
      </c>
      <c r="E6" s="125">
        <f t="shared" si="0"/>
        <v>44.521089120152659</v>
      </c>
    </row>
    <row r="7" spans="1:8" x14ac:dyDescent="0.3">
      <c r="A7" s="122">
        <v>31</v>
      </c>
      <c r="B7" s="126" t="s">
        <v>485</v>
      </c>
      <c r="C7" s="124">
        <f>C48</f>
        <v>14500</v>
      </c>
      <c r="D7" s="124">
        <f>D48</f>
        <v>0</v>
      </c>
      <c r="E7" s="125">
        <f t="shared" si="0"/>
        <v>0</v>
      </c>
    </row>
    <row r="8" spans="1:8" x14ac:dyDescent="0.3">
      <c r="A8" s="122">
        <v>43</v>
      </c>
      <c r="B8" s="126" t="s">
        <v>58</v>
      </c>
      <c r="C8" s="124">
        <f>C76</f>
        <v>109540</v>
      </c>
      <c r="D8" s="124">
        <f>D76</f>
        <v>91562.86</v>
      </c>
      <c r="E8" s="125">
        <f t="shared" si="0"/>
        <v>83.588515610735797</v>
      </c>
    </row>
    <row r="9" spans="1:8" x14ac:dyDescent="0.3">
      <c r="A9" s="122">
        <v>5011</v>
      </c>
      <c r="B9" s="126" t="s">
        <v>571</v>
      </c>
      <c r="C9" s="124">
        <f>C120</f>
        <v>0</v>
      </c>
      <c r="D9" s="124">
        <f>D120</f>
        <v>142705.46000000002</v>
      </c>
      <c r="E9" s="125"/>
    </row>
    <row r="10" spans="1:8" x14ac:dyDescent="0.3">
      <c r="A10" s="122">
        <v>51000</v>
      </c>
      <c r="B10" s="126" t="s">
        <v>572</v>
      </c>
      <c r="C10" s="124">
        <f>C150+C207</f>
        <v>0</v>
      </c>
      <c r="D10" s="124">
        <f>D150+D207</f>
        <v>8571</v>
      </c>
      <c r="E10" s="125"/>
    </row>
    <row r="11" spans="1:8" x14ac:dyDescent="0.3">
      <c r="A11" s="122">
        <v>52</v>
      </c>
      <c r="B11" s="127" t="s">
        <v>573</v>
      </c>
      <c r="C11" s="124">
        <f>C153</f>
        <v>540000</v>
      </c>
      <c r="D11" s="124">
        <f>D153</f>
        <v>216762.7</v>
      </c>
      <c r="E11" s="125">
        <f t="shared" si="0"/>
        <v>40.141240740740741</v>
      </c>
    </row>
    <row r="12" spans="1:8" x14ac:dyDescent="0.3">
      <c r="A12" s="122">
        <v>533</v>
      </c>
      <c r="B12" s="126" t="s">
        <v>574</v>
      </c>
      <c r="C12" s="124">
        <f>C183</f>
        <v>0</v>
      </c>
      <c r="D12" s="124">
        <f>D183</f>
        <v>5273.89</v>
      </c>
      <c r="E12" s="125"/>
    </row>
    <row r="13" spans="1:8" x14ac:dyDescent="0.3">
      <c r="A13" s="122">
        <v>581</v>
      </c>
      <c r="B13" s="126" t="s">
        <v>575</v>
      </c>
      <c r="C13" s="124">
        <f>C193</f>
        <v>0</v>
      </c>
      <c r="D13" s="124">
        <f>D193</f>
        <v>309000.68</v>
      </c>
      <c r="E13" s="125"/>
    </row>
    <row r="14" spans="1:8" x14ac:dyDescent="0.3">
      <c r="A14" s="122">
        <v>61</v>
      </c>
      <c r="B14" s="126" t="s">
        <v>486</v>
      </c>
      <c r="C14" s="124">
        <f>C199</f>
        <v>0</v>
      </c>
      <c r="D14" s="124">
        <f>D199</f>
        <v>0</v>
      </c>
      <c r="E14" s="125"/>
    </row>
    <row r="15" spans="1:8" x14ac:dyDescent="0.3">
      <c r="A15" s="122"/>
      <c r="B15" s="123"/>
      <c r="C15" s="124"/>
      <c r="D15" s="124"/>
      <c r="E15" s="125"/>
    </row>
    <row r="16" spans="1:8" ht="27.75" customHeight="1" x14ac:dyDescent="0.3">
      <c r="A16" s="128" t="s">
        <v>576</v>
      </c>
      <c r="B16" s="129" t="s">
        <v>577</v>
      </c>
      <c r="C16" s="130">
        <f>C17</f>
        <v>1180182</v>
      </c>
      <c r="D16" s="130">
        <f>D17</f>
        <v>525429.88</v>
      </c>
      <c r="E16" s="131">
        <f t="shared" si="0"/>
        <v>44.521089120152659</v>
      </c>
      <c r="G16" s="132"/>
      <c r="H16" s="132"/>
    </row>
    <row r="17" spans="1:10" x14ac:dyDescent="0.3">
      <c r="A17" s="133" t="s">
        <v>578</v>
      </c>
      <c r="B17" s="134" t="s">
        <v>55</v>
      </c>
      <c r="C17" s="124">
        <f>C18+C40+C43</f>
        <v>1180182</v>
      </c>
      <c r="D17" s="124">
        <f>D19+D23</f>
        <v>525429.88</v>
      </c>
      <c r="E17" s="125">
        <f t="shared" si="0"/>
        <v>44.521089120152659</v>
      </c>
    </row>
    <row r="18" spans="1:10" x14ac:dyDescent="0.3">
      <c r="A18" s="135"/>
      <c r="B18" s="136" t="s">
        <v>579</v>
      </c>
      <c r="C18" s="124">
        <f>C19+C23+C37</f>
        <v>1163203.5</v>
      </c>
      <c r="D18" s="124">
        <f>D19+D23+D37</f>
        <v>525429.88</v>
      </c>
      <c r="E18" s="125">
        <f t="shared" si="0"/>
        <v>45.170933546881521</v>
      </c>
      <c r="G18" s="137"/>
      <c r="J18" s="132"/>
    </row>
    <row r="19" spans="1:10" x14ac:dyDescent="0.3">
      <c r="A19" s="138" t="s">
        <v>83</v>
      </c>
      <c r="B19" s="139" t="s">
        <v>84</v>
      </c>
      <c r="C19" s="140">
        <f>C20+C21+C22</f>
        <v>1074861.5</v>
      </c>
      <c r="D19" s="140">
        <f>D20+D21+D22</f>
        <v>496789.17000000004</v>
      </c>
      <c r="E19" s="141">
        <f t="shared" si="0"/>
        <v>46.218900760702667</v>
      </c>
      <c r="G19" s="137"/>
    </row>
    <row r="20" spans="1:10" x14ac:dyDescent="0.3">
      <c r="A20" s="142" t="s">
        <v>87</v>
      </c>
      <c r="B20" s="139" t="s">
        <v>88</v>
      </c>
      <c r="C20" s="143">
        <v>893100</v>
      </c>
      <c r="D20" s="143">
        <v>412180.54</v>
      </c>
      <c r="E20" s="141">
        <f t="shared" si="0"/>
        <v>46.151667226514384</v>
      </c>
      <c r="G20" s="137"/>
    </row>
    <row r="21" spans="1:10" x14ac:dyDescent="0.3">
      <c r="A21" s="142" t="s">
        <v>93</v>
      </c>
      <c r="B21" s="139" t="s">
        <v>92</v>
      </c>
      <c r="C21" s="143">
        <v>34400</v>
      </c>
      <c r="D21" s="143">
        <v>17129.47</v>
      </c>
      <c r="E21" s="141">
        <f t="shared" si="0"/>
        <v>49.794970930232566</v>
      </c>
      <c r="G21" s="137"/>
    </row>
    <row r="22" spans="1:10" x14ac:dyDescent="0.3">
      <c r="A22" s="142" t="s">
        <v>96</v>
      </c>
      <c r="B22" s="139" t="s">
        <v>580</v>
      </c>
      <c r="C22" s="143">
        <v>147361.5</v>
      </c>
      <c r="D22" s="143">
        <v>67479.16</v>
      </c>
      <c r="E22" s="141">
        <f t="shared" si="0"/>
        <v>45.791580568873144</v>
      </c>
    </row>
    <row r="23" spans="1:10" x14ac:dyDescent="0.3">
      <c r="A23" s="144" t="s">
        <v>98</v>
      </c>
      <c r="B23" s="139" t="s">
        <v>99</v>
      </c>
      <c r="C23" s="140">
        <f>SUM(C24:C36)</f>
        <v>85928</v>
      </c>
      <c r="D23" s="140">
        <f>SUM(D24:D36)</f>
        <v>28640.710000000003</v>
      </c>
      <c r="E23" s="141">
        <f t="shared" si="0"/>
        <v>33.331056233125409</v>
      </c>
    </row>
    <row r="24" spans="1:10" x14ac:dyDescent="0.3">
      <c r="A24" s="145">
        <v>3211</v>
      </c>
      <c r="B24" s="139" t="s">
        <v>581</v>
      </c>
      <c r="C24" s="140"/>
      <c r="D24" s="140"/>
      <c r="E24" s="141"/>
    </row>
    <row r="25" spans="1:10" x14ac:dyDescent="0.3">
      <c r="A25" s="142" t="s">
        <v>104</v>
      </c>
      <c r="B25" s="139" t="s">
        <v>582</v>
      </c>
      <c r="C25" s="143">
        <v>13000</v>
      </c>
      <c r="D25" s="143">
        <v>6180.93</v>
      </c>
      <c r="E25" s="141">
        <f t="shared" si="0"/>
        <v>47.545615384615388</v>
      </c>
    </row>
    <row r="26" spans="1:10" x14ac:dyDescent="0.3">
      <c r="A26" s="142">
        <v>3213</v>
      </c>
      <c r="B26" s="139" t="s">
        <v>107</v>
      </c>
      <c r="C26" s="143">
        <v>2000</v>
      </c>
      <c r="D26" s="143">
        <v>125</v>
      </c>
      <c r="E26" s="141">
        <f t="shared" si="0"/>
        <v>6.25</v>
      </c>
    </row>
    <row r="27" spans="1:10" x14ac:dyDescent="0.3">
      <c r="A27" s="142">
        <v>3223</v>
      </c>
      <c r="B27" s="139" t="s">
        <v>115</v>
      </c>
      <c r="C27" s="143">
        <v>35000</v>
      </c>
      <c r="D27" s="143">
        <v>6994.53</v>
      </c>
      <c r="E27" s="141">
        <f t="shared" si="0"/>
        <v>19.984371428571428</v>
      </c>
      <c r="G27" s="146"/>
    </row>
    <row r="28" spans="1:10" x14ac:dyDescent="0.3">
      <c r="A28" s="142">
        <v>3224</v>
      </c>
      <c r="B28" s="139" t="s">
        <v>117</v>
      </c>
      <c r="C28" s="143"/>
      <c r="D28" s="143">
        <v>589.47</v>
      </c>
      <c r="E28" s="141"/>
      <c r="G28" s="146"/>
    </row>
    <row r="29" spans="1:10" x14ac:dyDescent="0.3">
      <c r="A29" s="142">
        <v>3232</v>
      </c>
      <c r="B29" s="139" t="s">
        <v>127</v>
      </c>
      <c r="C29" s="143">
        <v>15000</v>
      </c>
      <c r="D29" s="143">
        <v>4085.82</v>
      </c>
      <c r="E29" s="141">
        <f t="shared" si="0"/>
        <v>27.238800000000001</v>
      </c>
    </row>
    <row r="30" spans="1:10" x14ac:dyDescent="0.3">
      <c r="A30" s="142">
        <v>3234</v>
      </c>
      <c r="B30" s="139" t="s">
        <v>131</v>
      </c>
      <c r="C30" s="143">
        <v>3500</v>
      </c>
      <c r="D30" s="143">
        <v>1603.24</v>
      </c>
      <c r="E30" s="141">
        <f t="shared" si="0"/>
        <v>45.80685714285714</v>
      </c>
    </row>
    <row r="31" spans="1:10" x14ac:dyDescent="0.3">
      <c r="A31" s="142" t="s">
        <v>134</v>
      </c>
      <c r="B31" s="139" t="s">
        <v>583</v>
      </c>
      <c r="C31" s="143">
        <v>5100</v>
      </c>
      <c r="D31" s="143"/>
      <c r="E31" s="141">
        <f t="shared" si="0"/>
        <v>0</v>
      </c>
    </row>
    <row r="32" spans="1:10" x14ac:dyDescent="0.3">
      <c r="A32" s="142">
        <v>3238</v>
      </c>
      <c r="B32" s="139" t="s">
        <v>139</v>
      </c>
      <c r="C32" s="143">
        <v>10000</v>
      </c>
      <c r="D32" s="143">
        <v>4339.04</v>
      </c>
      <c r="E32" s="141">
        <f t="shared" si="0"/>
        <v>43.3904</v>
      </c>
    </row>
    <row r="33" spans="1:5" x14ac:dyDescent="0.3">
      <c r="A33" s="142">
        <v>3239</v>
      </c>
      <c r="B33" s="139" t="s">
        <v>141</v>
      </c>
      <c r="C33" s="143"/>
      <c r="D33" s="143">
        <v>514.29999999999995</v>
      </c>
      <c r="E33" s="141"/>
    </row>
    <row r="34" spans="1:5" x14ac:dyDescent="0.3">
      <c r="A34" s="142">
        <v>3291</v>
      </c>
      <c r="B34" s="139" t="s">
        <v>584</v>
      </c>
      <c r="C34" s="143"/>
      <c r="D34" s="143">
        <v>1370.88</v>
      </c>
      <c r="E34" s="141"/>
    </row>
    <row r="35" spans="1:5" x14ac:dyDescent="0.3">
      <c r="A35" s="142">
        <v>3294</v>
      </c>
      <c r="B35" s="139" t="s">
        <v>585</v>
      </c>
      <c r="C35" s="143"/>
      <c r="D35" s="143">
        <v>220</v>
      </c>
      <c r="E35" s="141"/>
    </row>
    <row r="36" spans="1:5" x14ac:dyDescent="0.3">
      <c r="A36" s="142" t="s">
        <v>155</v>
      </c>
      <c r="B36" s="139" t="s">
        <v>156</v>
      </c>
      <c r="C36" s="143">
        <v>2328</v>
      </c>
      <c r="D36" s="143">
        <v>2617.5</v>
      </c>
      <c r="E36" s="141">
        <f t="shared" si="0"/>
        <v>112.43556701030928</v>
      </c>
    </row>
    <row r="37" spans="1:5" x14ac:dyDescent="0.3">
      <c r="A37" s="144" t="s">
        <v>233</v>
      </c>
      <c r="B37" s="139" t="s">
        <v>234</v>
      </c>
      <c r="C37" s="143">
        <f>C38+C39</f>
        <v>2414</v>
      </c>
      <c r="D37" s="143">
        <f>D38+D39</f>
        <v>0</v>
      </c>
      <c r="E37" s="141">
        <f t="shared" si="0"/>
        <v>0</v>
      </c>
    </row>
    <row r="38" spans="1:5" x14ac:dyDescent="0.3">
      <c r="A38" s="147">
        <v>4221</v>
      </c>
      <c r="B38" s="139" t="s">
        <v>242</v>
      </c>
      <c r="C38" s="143">
        <v>2414</v>
      </c>
      <c r="D38" s="143"/>
      <c r="E38" s="141">
        <f t="shared" si="0"/>
        <v>0</v>
      </c>
    </row>
    <row r="39" spans="1:5" x14ac:dyDescent="0.3">
      <c r="A39" s="147">
        <v>4241</v>
      </c>
      <c r="B39" s="139" t="s">
        <v>586</v>
      </c>
      <c r="C39" s="143"/>
      <c r="D39" s="143"/>
      <c r="E39" s="141"/>
    </row>
    <row r="40" spans="1:5" x14ac:dyDescent="0.3">
      <c r="A40" s="148"/>
      <c r="B40" s="149" t="s">
        <v>587</v>
      </c>
      <c r="C40" s="124">
        <f>C41</f>
        <v>16378.5</v>
      </c>
      <c r="D40" s="124">
        <f>D41</f>
        <v>0</v>
      </c>
      <c r="E40" s="125">
        <f t="shared" si="0"/>
        <v>0</v>
      </c>
    </row>
    <row r="41" spans="1:5" x14ac:dyDescent="0.3">
      <c r="A41" s="144" t="s">
        <v>98</v>
      </c>
      <c r="B41" s="139" t="s">
        <v>99</v>
      </c>
      <c r="C41" s="140">
        <f>C42</f>
        <v>16378.5</v>
      </c>
      <c r="D41" s="140">
        <f>D42</f>
        <v>0</v>
      </c>
      <c r="E41" s="141">
        <f t="shared" si="0"/>
        <v>0</v>
      </c>
    </row>
    <row r="42" spans="1:5" x14ac:dyDescent="0.3">
      <c r="A42" s="142">
        <v>3238</v>
      </c>
      <c r="B42" s="139" t="s">
        <v>139</v>
      </c>
      <c r="C42" s="143">
        <v>16378.5</v>
      </c>
      <c r="D42" s="143"/>
      <c r="E42" s="141">
        <f t="shared" si="0"/>
        <v>0</v>
      </c>
    </row>
    <row r="43" spans="1:5" x14ac:dyDescent="0.3">
      <c r="A43" s="150"/>
      <c r="B43" s="149" t="s">
        <v>588</v>
      </c>
      <c r="C43" s="151">
        <f>C44</f>
        <v>600</v>
      </c>
      <c r="D43" s="151">
        <f>D44</f>
        <v>0</v>
      </c>
      <c r="E43" s="125">
        <f t="shared" si="0"/>
        <v>0</v>
      </c>
    </row>
    <row r="44" spans="1:5" x14ac:dyDescent="0.3">
      <c r="A44" s="142" t="s">
        <v>98</v>
      </c>
      <c r="B44" s="139" t="s">
        <v>99</v>
      </c>
      <c r="C44" s="143">
        <f>C45+C46</f>
        <v>600</v>
      </c>
      <c r="D44" s="143">
        <f>D45+D46</f>
        <v>0</v>
      </c>
      <c r="E44" s="141">
        <f t="shared" si="0"/>
        <v>0</v>
      </c>
    </row>
    <row r="45" spans="1:5" x14ac:dyDescent="0.3">
      <c r="A45" s="142">
        <v>3237</v>
      </c>
      <c r="B45" s="139" t="s">
        <v>137</v>
      </c>
      <c r="C45" s="143">
        <v>500</v>
      </c>
      <c r="D45" s="143"/>
      <c r="E45" s="141">
        <f t="shared" si="0"/>
        <v>0</v>
      </c>
    </row>
    <row r="46" spans="1:5" x14ac:dyDescent="0.3">
      <c r="A46" s="142">
        <v>3239</v>
      </c>
      <c r="B46" s="139" t="s">
        <v>589</v>
      </c>
      <c r="C46" s="143">
        <v>100</v>
      </c>
      <c r="D46" s="143"/>
      <c r="E46" s="141">
        <f t="shared" si="0"/>
        <v>0</v>
      </c>
    </row>
    <row r="47" spans="1:5" ht="28.2" x14ac:dyDescent="0.3">
      <c r="A47" s="128" t="s">
        <v>565</v>
      </c>
      <c r="B47" s="152" t="s">
        <v>590</v>
      </c>
      <c r="C47" s="130">
        <f>C48+C76+C120+C150+C153+C183+C193+C199</f>
        <v>664040</v>
      </c>
      <c r="D47" s="130">
        <f>D48+D76+D120+D150+D153+D183+D193+D199</f>
        <v>773876.59000000008</v>
      </c>
      <c r="E47" s="131">
        <f t="shared" si="0"/>
        <v>116.54065869525934</v>
      </c>
    </row>
    <row r="48" spans="1:5" x14ac:dyDescent="0.3">
      <c r="A48" s="153" t="s">
        <v>83</v>
      </c>
      <c r="B48" s="154" t="s">
        <v>485</v>
      </c>
      <c r="C48" s="155">
        <f>C68</f>
        <v>14500</v>
      </c>
      <c r="D48" s="155">
        <f>D68</f>
        <v>0</v>
      </c>
      <c r="E48" s="125">
        <f t="shared" si="0"/>
        <v>0</v>
      </c>
    </row>
    <row r="49" spans="1:5" hidden="1" x14ac:dyDescent="0.3">
      <c r="A49" s="156" t="s">
        <v>83</v>
      </c>
      <c r="B49" s="157" t="s">
        <v>84</v>
      </c>
      <c r="C49" s="158"/>
      <c r="D49" s="158"/>
      <c r="E49" s="141" t="e">
        <f t="shared" si="0"/>
        <v>#DIV/0!</v>
      </c>
    </row>
    <row r="50" spans="1:5" hidden="1" x14ac:dyDescent="0.3">
      <c r="A50" s="159" t="s">
        <v>85</v>
      </c>
      <c r="B50" s="157" t="s">
        <v>86</v>
      </c>
      <c r="C50" s="160"/>
      <c r="D50" s="160"/>
      <c r="E50" s="141" t="e">
        <f t="shared" si="0"/>
        <v>#DIV/0!</v>
      </c>
    </row>
    <row r="51" spans="1:5" hidden="1" x14ac:dyDescent="0.3">
      <c r="A51" s="159" t="s">
        <v>91</v>
      </c>
      <c r="B51" s="157" t="s">
        <v>92</v>
      </c>
      <c r="C51" s="160"/>
      <c r="D51" s="160"/>
      <c r="E51" s="141" t="e">
        <f t="shared" si="0"/>
        <v>#DIV/0!</v>
      </c>
    </row>
    <row r="52" spans="1:5" hidden="1" x14ac:dyDescent="0.3">
      <c r="A52" s="159" t="s">
        <v>94</v>
      </c>
      <c r="B52" s="157" t="s">
        <v>95</v>
      </c>
      <c r="C52" s="160"/>
      <c r="D52" s="160"/>
      <c r="E52" s="141" t="e">
        <f t="shared" si="0"/>
        <v>#DIV/0!</v>
      </c>
    </row>
    <row r="53" spans="1:5" hidden="1" x14ac:dyDescent="0.3">
      <c r="A53" s="156" t="s">
        <v>98</v>
      </c>
      <c r="B53" s="157" t="s">
        <v>99</v>
      </c>
      <c r="C53" s="158"/>
      <c r="D53" s="158"/>
      <c r="E53" s="141" t="e">
        <f t="shared" si="0"/>
        <v>#DIV/0!</v>
      </c>
    </row>
    <row r="54" spans="1:5" hidden="1" x14ac:dyDescent="0.3">
      <c r="A54" s="159" t="s">
        <v>100</v>
      </c>
      <c r="B54" s="157" t="s">
        <v>101</v>
      </c>
      <c r="C54" s="160"/>
      <c r="D54" s="160"/>
      <c r="E54" s="141" t="e">
        <f t="shared" si="0"/>
        <v>#DIV/0!</v>
      </c>
    </row>
    <row r="55" spans="1:5" hidden="1" x14ac:dyDescent="0.3">
      <c r="A55" s="159" t="s">
        <v>110</v>
      </c>
      <c r="B55" s="157" t="s">
        <v>111</v>
      </c>
      <c r="C55" s="160"/>
      <c r="D55" s="160"/>
      <c r="E55" s="141" t="e">
        <f t="shared" si="0"/>
        <v>#DIV/0!</v>
      </c>
    </row>
    <row r="56" spans="1:5" hidden="1" x14ac:dyDescent="0.3">
      <c r="A56" s="159" t="s">
        <v>122</v>
      </c>
      <c r="B56" s="157" t="s">
        <v>123</v>
      </c>
      <c r="C56" s="160"/>
      <c r="D56" s="160"/>
      <c r="E56" s="141" t="e">
        <f t="shared" si="0"/>
        <v>#DIV/0!</v>
      </c>
    </row>
    <row r="57" spans="1:5" hidden="1" x14ac:dyDescent="0.3">
      <c r="A57" s="159" t="s">
        <v>142</v>
      </c>
      <c r="B57" s="157" t="s">
        <v>143</v>
      </c>
      <c r="C57" s="160"/>
      <c r="D57" s="160"/>
      <c r="E57" s="141" t="e">
        <f t="shared" si="0"/>
        <v>#DIV/0!</v>
      </c>
    </row>
    <row r="58" spans="1:5" hidden="1" x14ac:dyDescent="0.3">
      <c r="A58" s="159" t="s">
        <v>145</v>
      </c>
      <c r="B58" s="157" t="s">
        <v>146</v>
      </c>
      <c r="C58" s="160"/>
      <c r="D58" s="160"/>
      <c r="E58" s="141" t="e">
        <f t="shared" si="0"/>
        <v>#DIV/0!</v>
      </c>
    </row>
    <row r="59" spans="1:5" hidden="1" x14ac:dyDescent="0.3">
      <c r="A59" s="156" t="s">
        <v>160</v>
      </c>
      <c r="B59" s="157" t="s">
        <v>161</v>
      </c>
      <c r="C59" s="158"/>
      <c r="D59" s="158"/>
      <c r="E59" s="141" t="e">
        <f t="shared" si="0"/>
        <v>#DIV/0!</v>
      </c>
    </row>
    <row r="60" spans="1:5" hidden="1" x14ac:dyDescent="0.3">
      <c r="A60" s="159" t="s">
        <v>383</v>
      </c>
      <c r="B60" s="157" t="s">
        <v>384</v>
      </c>
      <c r="C60" s="160"/>
      <c r="D60" s="160"/>
      <c r="E60" s="141" t="e">
        <f t="shared" si="0"/>
        <v>#DIV/0!</v>
      </c>
    </row>
    <row r="61" spans="1:5" hidden="1" x14ac:dyDescent="0.3">
      <c r="A61" s="159" t="s">
        <v>162</v>
      </c>
      <c r="B61" s="157" t="s">
        <v>163</v>
      </c>
      <c r="C61" s="160"/>
      <c r="D61" s="160"/>
      <c r="E61" s="141" t="e">
        <f t="shared" si="0"/>
        <v>#DIV/0!</v>
      </c>
    </row>
    <row r="62" spans="1:5" hidden="1" x14ac:dyDescent="0.3">
      <c r="A62" s="156" t="s">
        <v>203</v>
      </c>
      <c r="B62" s="157" t="s">
        <v>204</v>
      </c>
      <c r="C62" s="158"/>
      <c r="D62" s="158"/>
      <c r="E62" s="141" t="e">
        <f t="shared" si="0"/>
        <v>#DIV/0!</v>
      </c>
    </row>
    <row r="63" spans="1:5" hidden="1" x14ac:dyDescent="0.3">
      <c r="A63" s="159" t="s">
        <v>205</v>
      </c>
      <c r="B63" s="157" t="s">
        <v>206</v>
      </c>
      <c r="C63" s="160"/>
      <c r="D63" s="160"/>
      <c r="E63" s="141" t="e">
        <f t="shared" si="0"/>
        <v>#DIV/0!</v>
      </c>
    </row>
    <row r="64" spans="1:5" hidden="1" x14ac:dyDescent="0.3">
      <c r="A64" s="156" t="s">
        <v>209</v>
      </c>
      <c r="B64" s="157" t="s">
        <v>210</v>
      </c>
      <c r="C64" s="158"/>
      <c r="D64" s="158"/>
      <c r="E64" s="141" t="e">
        <f t="shared" si="0"/>
        <v>#DIV/0!</v>
      </c>
    </row>
    <row r="65" spans="1:7" hidden="1" x14ac:dyDescent="0.3">
      <c r="A65" s="159" t="s">
        <v>211</v>
      </c>
      <c r="B65" s="157" t="s">
        <v>212</v>
      </c>
      <c r="C65" s="160"/>
      <c r="D65" s="160"/>
      <c r="E65" s="141" t="e">
        <f t="shared" si="0"/>
        <v>#DIV/0!</v>
      </c>
    </row>
    <row r="66" spans="1:7" hidden="1" x14ac:dyDescent="0.3">
      <c r="A66" s="156" t="s">
        <v>59</v>
      </c>
      <c r="B66" s="157" t="s">
        <v>228</v>
      </c>
      <c r="C66" s="158"/>
      <c r="D66" s="158"/>
      <c r="E66" s="141" t="e">
        <f t="shared" si="0"/>
        <v>#DIV/0!</v>
      </c>
    </row>
    <row r="67" spans="1:7" hidden="1" x14ac:dyDescent="0.3">
      <c r="A67" s="159" t="s">
        <v>229</v>
      </c>
      <c r="B67" s="157" t="s">
        <v>230</v>
      </c>
      <c r="C67" s="160"/>
      <c r="D67" s="160"/>
      <c r="E67" s="141" t="e">
        <f t="shared" si="0"/>
        <v>#DIV/0!</v>
      </c>
    </row>
    <row r="68" spans="1:7" x14ac:dyDescent="0.3">
      <c r="A68" s="144" t="s">
        <v>233</v>
      </c>
      <c r="B68" s="139" t="s">
        <v>234</v>
      </c>
      <c r="C68" s="140">
        <f>C69+C70</f>
        <v>14500</v>
      </c>
      <c r="D68" s="140">
        <f>D69+D70</f>
        <v>0</v>
      </c>
      <c r="E68" s="141">
        <f t="shared" si="0"/>
        <v>0</v>
      </c>
    </row>
    <row r="69" spans="1:7" x14ac:dyDescent="0.3">
      <c r="A69" s="147">
        <v>4221</v>
      </c>
      <c r="B69" s="139" t="s">
        <v>242</v>
      </c>
      <c r="C69" s="160">
        <v>14500</v>
      </c>
      <c r="D69" s="160"/>
      <c r="E69" s="141">
        <f t="shared" ref="E69:E117" si="1">D69/C69*100</f>
        <v>0</v>
      </c>
    </row>
    <row r="70" spans="1:7" x14ac:dyDescent="0.3">
      <c r="A70" s="147">
        <v>4241</v>
      </c>
      <c r="B70" s="139" t="s">
        <v>586</v>
      </c>
      <c r="C70" s="160"/>
      <c r="D70" s="160"/>
      <c r="E70" s="141"/>
    </row>
    <row r="71" spans="1:7" hidden="1" x14ac:dyDescent="0.3">
      <c r="A71" s="159" t="s">
        <v>245</v>
      </c>
      <c r="B71" s="157" t="s">
        <v>246</v>
      </c>
      <c r="C71" s="160"/>
      <c r="D71" s="160"/>
      <c r="E71" s="141" t="e">
        <f t="shared" si="1"/>
        <v>#DIV/0!</v>
      </c>
    </row>
    <row r="72" spans="1:7" hidden="1" x14ac:dyDescent="0.3">
      <c r="A72" s="156" t="s">
        <v>249</v>
      </c>
      <c r="B72" s="157" t="s">
        <v>250</v>
      </c>
      <c r="C72" s="158"/>
      <c r="D72" s="158"/>
      <c r="E72" s="141" t="e">
        <f t="shared" si="1"/>
        <v>#DIV/0!</v>
      </c>
    </row>
    <row r="73" spans="1:7" hidden="1" x14ac:dyDescent="0.3">
      <c r="A73" s="159" t="s">
        <v>251</v>
      </c>
      <c r="B73" s="157" t="s">
        <v>252</v>
      </c>
      <c r="C73" s="160"/>
      <c r="D73" s="160"/>
      <c r="E73" s="141" t="e">
        <f t="shared" si="1"/>
        <v>#DIV/0!</v>
      </c>
    </row>
    <row r="74" spans="1:7" hidden="1" x14ac:dyDescent="0.3">
      <c r="A74" s="156" t="s">
        <v>520</v>
      </c>
      <c r="B74" s="157" t="s">
        <v>521</v>
      </c>
      <c r="C74" s="158"/>
      <c r="D74" s="158"/>
      <c r="E74" s="141" t="e">
        <f t="shared" si="1"/>
        <v>#DIV/0!</v>
      </c>
    </row>
    <row r="75" spans="1:7" hidden="1" x14ac:dyDescent="0.3">
      <c r="A75" s="159" t="s">
        <v>526</v>
      </c>
      <c r="B75" s="157" t="s">
        <v>527</v>
      </c>
      <c r="C75" s="160"/>
      <c r="D75" s="160"/>
      <c r="E75" s="141" t="e">
        <f t="shared" si="1"/>
        <v>#DIV/0!</v>
      </c>
    </row>
    <row r="76" spans="1:7" x14ac:dyDescent="0.3">
      <c r="A76" s="148" t="s">
        <v>60</v>
      </c>
      <c r="B76" s="149" t="s">
        <v>61</v>
      </c>
      <c r="C76" s="124">
        <f>C77+C81+C103+C115+C118</f>
        <v>109540</v>
      </c>
      <c r="D76" s="124">
        <f>D77+D81+D103+D115+D118</f>
        <v>91562.86</v>
      </c>
      <c r="E76" s="125">
        <f t="shared" si="1"/>
        <v>83.588515610735797</v>
      </c>
      <c r="G76" s="132"/>
    </row>
    <row r="77" spans="1:7" x14ac:dyDescent="0.3">
      <c r="A77" s="144" t="s">
        <v>83</v>
      </c>
      <c r="B77" s="139" t="s">
        <v>84</v>
      </c>
      <c r="C77" s="140">
        <f>C79</f>
        <v>34200</v>
      </c>
      <c r="D77" s="140">
        <f>D79</f>
        <v>0</v>
      </c>
      <c r="E77" s="141">
        <f t="shared" si="1"/>
        <v>0</v>
      </c>
    </row>
    <row r="78" spans="1:7" hidden="1" x14ac:dyDescent="0.3">
      <c r="A78" s="147" t="s">
        <v>85</v>
      </c>
      <c r="B78" s="139" t="s">
        <v>86</v>
      </c>
      <c r="C78" s="143"/>
      <c r="D78" s="143"/>
      <c r="E78" s="141" t="e">
        <f t="shared" si="1"/>
        <v>#DIV/0!</v>
      </c>
    </row>
    <row r="79" spans="1:7" x14ac:dyDescent="0.3">
      <c r="A79" s="147">
        <v>3121</v>
      </c>
      <c r="B79" s="139" t="s">
        <v>92</v>
      </c>
      <c r="C79" s="143">
        <v>34200</v>
      </c>
      <c r="D79" s="143"/>
      <c r="E79" s="141">
        <f t="shared" si="1"/>
        <v>0</v>
      </c>
    </row>
    <row r="80" spans="1:7" hidden="1" x14ac:dyDescent="0.3">
      <c r="A80" s="147" t="s">
        <v>94</v>
      </c>
      <c r="B80" s="139" t="s">
        <v>95</v>
      </c>
      <c r="C80" s="143"/>
      <c r="D80" s="143"/>
      <c r="E80" s="141" t="e">
        <f t="shared" si="1"/>
        <v>#DIV/0!</v>
      </c>
    </row>
    <row r="81" spans="1:5" x14ac:dyDescent="0.3">
      <c r="A81" s="144" t="s">
        <v>98</v>
      </c>
      <c r="B81" s="139" t="s">
        <v>99</v>
      </c>
      <c r="C81" s="140">
        <f>SUM(C82:C102)</f>
        <v>57240</v>
      </c>
      <c r="D81" s="140">
        <f>SUM(D82:D102)</f>
        <v>22770.940000000002</v>
      </c>
      <c r="E81" s="141">
        <f t="shared" si="1"/>
        <v>39.781516422082461</v>
      </c>
    </row>
    <row r="82" spans="1:5" x14ac:dyDescent="0.3">
      <c r="A82" s="147" t="s">
        <v>102</v>
      </c>
      <c r="B82" s="139" t="s">
        <v>103</v>
      </c>
      <c r="C82" s="143">
        <v>950</v>
      </c>
      <c r="D82" s="143"/>
      <c r="E82" s="141">
        <f t="shared" si="1"/>
        <v>0</v>
      </c>
    </row>
    <row r="83" spans="1:5" x14ac:dyDescent="0.3">
      <c r="A83" s="147">
        <v>3213</v>
      </c>
      <c r="B83" s="139" t="s">
        <v>107</v>
      </c>
      <c r="C83" s="143">
        <v>650</v>
      </c>
      <c r="D83" s="143"/>
      <c r="E83" s="141">
        <f t="shared" si="1"/>
        <v>0</v>
      </c>
    </row>
    <row r="84" spans="1:5" x14ac:dyDescent="0.3">
      <c r="A84" s="147">
        <v>3214</v>
      </c>
      <c r="B84" s="139" t="s">
        <v>591</v>
      </c>
      <c r="C84" s="143">
        <v>300</v>
      </c>
      <c r="D84" s="143"/>
      <c r="E84" s="141">
        <f t="shared" si="1"/>
        <v>0</v>
      </c>
    </row>
    <row r="85" spans="1:5" x14ac:dyDescent="0.3">
      <c r="A85" s="147">
        <v>3221</v>
      </c>
      <c r="B85" s="139" t="s">
        <v>581</v>
      </c>
      <c r="C85" s="143">
        <v>21790</v>
      </c>
      <c r="D85" s="143">
        <v>6768.09</v>
      </c>
      <c r="E85" s="141">
        <f t="shared" si="1"/>
        <v>31.060532354290959</v>
      </c>
    </row>
    <row r="86" spans="1:5" x14ac:dyDescent="0.3">
      <c r="A86" s="147">
        <v>3223</v>
      </c>
      <c r="B86" s="139" t="s">
        <v>115</v>
      </c>
      <c r="C86" s="143"/>
      <c r="D86" s="143">
        <v>2409.4699999999998</v>
      </c>
      <c r="E86" s="141"/>
    </row>
    <row r="87" spans="1:5" x14ac:dyDescent="0.3">
      <c r="A87" s="147">
        <v>3224</v>
      </c>
      <c r="B87" s="139" t="s">
        <v>592</v>
      </c>
      <c r="C87" s="143">
        <v>7200</v>
      </c>
      <c r="D87" s="143"/>
      <c r="E87" s="141">
        <f t="shared" si="1"/>
        <v>0</v>
      </c>
    </row>
    <row r="88" spans="1:5" x14ac:dyDescent="0.3">
      <c r="A88" s="147">
        <v>3225</v>
      </c>
      <c r="B88" s="139" t="s">
        <v>593</v>
      </c>
      <c r="C88" s="143">
        <v>600</v>
      </c>
      <c r="D88" s="143"/>
      <c r="E88" s="141">
        <f t="shared" si="1"/>
        <v>0</v>
      </c>
    </row>
    <row r="89" spans="1:5" x14ac:dyDescent="0.3">
      <c r="A89" s="147">
        <v>3227</v>
      </c>
      <c r="B89" s="139" t="s">
        <v>121</v>
      </c>
      <c r="C89" s="143">
        <v>200</v>
      </c>
      <c r="D89" s="143"/>
      <c r="E89" s="141">
        <f t="shared" si="1"/>
        <v>0</v>
      </c>
    </row>
    <row r="90" spans="1:5" x14ac:dyDescent="0.3">
      <c r="A90" s="147">
        <v>3231</v>
      </c>
      <c r="B90" s="139" t="s">
        <v>125</v>
      </c>
      <c r="C90" s="143">
        <v>3500</v>
      </c>
      <c r="D90" s="143">
        <v>1521.2</v>
      </c>
      <c r="E90" s="141">
        <f t="shared" si="1"/>
        <v>43.462857142857139</v>
      </c>
    </row>
    <row r="91" spans="1:5" x14ac:dyDescent="0.3">
      <c r="A91" s="147">
        <v>3232</v>
      </c>
      <c r="B91" s="139" t="s">
        <v>127</v>
      </c>
      <c r="C91" s="143">
        <v>1300</v>
      </c>
      <c r="D91" s="143">
        <v>2678.42</v>
      </c>
      <c r="E91" s="141">
        <f t="shared" si="1"/>
        <v>206.03230769230771</v>
      </c>
    </row>
    <row r="92" spans="1:5" x14ac:dyDescent="0.3">
      <c r="A92" s="147">
        <v>3233</v>
      </c>
      <c r="B92" s="139" t="s">
        <v>129</v>
      </c>
      <c r="C92" s="143">
        <v>500</v>
      </c>
      <c r="D92" s="143"/>
      <c r="E92" s="141">
        <f t="shared" si="1"/>
        <v>0</v>
      </c>
    </row>
    <row r="93" spans="1:5" x14ac:dyDescent="0.3">
      <c r="A93" s="147">
        <v>3234</v>
      </c>
      <c r="B93" s="139" t="s">
        <v>131</v>
      </c>
      <c r="C93" s="143">
        <v>50</v>
      </c>
      <c r="D93" s="143">
        <v>76.62</v>
      </c>
      <c r="E93" s="141">
        <f t="shared" si="1"/>
        <v>153.24</v>
      </c>
    </row>
    <row r="94" spans="1:5" x14ac:dyDescent="0.3">
      <c r="A94" s="147">
        <v>3235</v>
      </c>
      <c r="B94" s="139" t="s">
        <v>133</v>
      </c>
      <c r="C94" s="143">
        <v>3000</v>
      </c>
      <c r="D94" s="143"/>
      <c r="E94" s="141">
        <f t="shared" si="1"/>
        <v>0</v>
      </c>
    </row>
    <row r="95" spans="1:5" x14ac:dyDescent="0.3">
      <c r="A95" s="147">
        <v>3236</v>
      </c>
      <c r="B95" s="139" t="s">
        <v>594</v>
      </c>
      <c r="C95" s="143"/>
      <c r="D95" s="143"/>
      <c r="E95" s="141"/>
    </row>
    <row r="96" spans="1:5" x14ac:dyDescent="0.3">
      <c r="A96" s="147">
        <v>3237</v>
      </c>
      <c r="B96" s="139" t="s">
        <v>137</v>
      </c>
      <c r="C96" s="143">
        <v>5100</v>
      </c>
      <c r="D96" s="143">
        <v>8062.51</v>
      </c>
      <c r="E96" s="141">
        <f t="shared" si="1"/>
        <v>158.08843137254902</v>
      </c>
    </row>
    <row r="97" spans="1:5" x14ac:dyDescent="0.3">
      <c r="A97" s="147">
        <v>3239</v>
      </c>
      <c r="B97" s="139" t="s">
        <v>141</v>
      </c>
      <c r="C97" s="143">
        <v>3500</v>
      </c>
      <c r="D97" s="143">
        <v>123.63</v>
      </c>
      <c r="E97" s="141">
        <f t="shared" si="1"/>
        <v>3.532285714285714</v>
      </c>
    </row>
    <row r="98" spans="1:5" x14ac:dyDescent="0.3">
      <c r="A98" s="147">
        <v>3241</v>
      </c>
      <c r="B98" s="139" t="s">
        <v>595</v>
      </c>
      <c r="C98" s="143">
        <v>300</v>
      </c>
      <c r="D98" s="143"/>
      <c r="E98" s="141">
        <f t="shared" si="1"/>
        <v>0</v>
      </c>
    </row>
    <row r="99" spans="1:5" x14ac:dyDescent="0.3">
      <c r="A99" s="147">
        <v>3293</v>
      </c>
      <c r="B99" s="139" t="s">
        <v>152</v>
      </c>
      <c r="C99" s="143">
        <v>5000</v>
      </c>
      <c r="D99" s="143">
        <v>63.59</v>
      </c>
      <c r="E99" s="141">
        <f t="shared" si="1"/>
        <v>1.2718</v>
      </c>
    </row>
    <row r="100" spans="1:5" x14ac:dyDescent="0.3">
      <c r="A100" s="147">
        <v>3294</v>
      </c>
      <c r="B100" s="139" t="s">
        <v>585</v>
      </c>
      <c r="C100" s="143">
        <v>600</v>
      </c>
      <c r="D100" s="143">
        <v>120</v>
      </c>
      <c r="E100" s="141">
        <f t="shared" si="1"/>
        <v>20</v>
      </c>
    </row>
    <row r="101" spans="1:5" x14ac:dyDescent="0.3">
      <c r="A101" s="147">
        <v>3295</v>
      </c>
      <c r="B101" s="139" t="s">
        <v>156</v>
      </c>
      <c r="C101" s="143">
        <v>200</v>
      </c>
      <c r="D101" s="143">
        <v>191.16</v>
      </c>
      <c r="E101" s="141">
        <f t="shared" si="1"/>
        <v>95.58</v>
      </c>
    </row>
    <row r="102" spans="1:5" x14ac:dyDescent="0.3">
      <c r="A102" s="147">
        <v>3299</v>
      </c>
      <c r="B102" s="139" t="s">
        <v>146</v>
      </c>
      <c r="C102" s="143">
        <v>2500</v>
      </c>
      <c r="D102" s="143">
        <v>756.25</v>
      </c>
      <c r="E102" s="141">
        <f t="shared" si="1"/>
        <v>30.25</v>
      </c>
    </row>
    <row r="103" spans="1:5" x14ac:dyDescent="0.3">
      <c r="A103" s="144" t="s">
        <v>160</v>
      </c>
      <c r="B103" s="139" t="s">
        <v>161</v>
      </c>
      <c r="C103" s="140">
        <f>C104</f>
        <v>3100</v>
      </c>
      <c r="D103" s="140">
        <f>D104</f>
        <v>1100.08</v>
      </c>
      <c r="E103" s="141">
        <f t="shared" si="1"/>
        <v>35.486451612903224</v>
      </c>
    </row>
    <row r="104" spans="1:5" x14ac:dyDescent="0.3">
      <c r="A104" s="147" t="s">
        <v>164</v>
      </c>
      <c r="B104" s="139" t="s">
        <v>165</v>
      </c>
      <c r="C104" s="143">
        <v>3100</v>
      </c>
      <c r="D104" s="143">
        <v>1100.08</v>
      </c>
      <c r="E104" s="141">
        <f t="shared" si="1"/>
        <v>35.486451612903224</v>
      </c>
    </row>
    <row r="105" spans="1:5" hidden="1" x14ac:dyDescent="0.3">
      <c r="A105" s="144" t="s">
        <v>175</v>
      </c>
      <c r="B105" s="139" t="s">
        <v>176</v>
      </c>
      <c r="C105" s="140"/>
      <c r="D105" s="140"/>
      <c r="E105" s="141" t="e">
        <f t="shared" si="1"/>
        <v>#DIV/0!</v>
      </c>
    </row>
    <row r="106" spans="1:5" hidden="1" x14ac:dyDescent="0.3">
      <c r="A106" s="147" t="s">
        <v>195</v>
      </c>
      <c r="B106" s="139" t="s">
        <v>196</v>
      </c>
      <c r="C106" s="143"/>
      <c r="D106" s="143"/>
      <c r="E106" s="141" t="e">
        <f t="shared" si="1"/>
        <v>#DIV/0!</v>
      </c>
    </row>
    <row r="107" spans="1:5" hidden="1" x14ac:dyDescent="0.3">
      <c r="A107" s="144" t="s">
        <v>203</v>
      </c>
      <c r="B107" s="139" t="s">
        <v>204</v>
      </c>
      <c r="C107" s="140"/>
      <c r="D107" s="140"/>
      <c r="E107" s="141" t="e">
        <f t="shared" si="1"/>
        <v>#DIV/0!</v>
      </c>
    </row>
    <row r="108" spans="1:5" hidden="1" x14ac:dyDescent="0.3">
      <c r="A108" s="147" t="s">
        <v>205</v>
      </c>
      <c r="B108" s="139" t="s">
        <v>206</v>
      </c>
      <c r="C108" s="143"/>
      <c r="D108" s="143"/>
      <c r="E108" s="141" t="e">
        <f t="shared" si="1"/>
        <v>#DIV/0!</v>
      </c>
    </row>
    <row r="109" spans="1:5" hidden="1" x14ac:dyDescent="0.3">
      <c r="A109" s="144" t="s">
        <v>209</v>
      </c>
      <c r="B109" s="139" t="s">
        <v>210</v>
      </c>
      <c r="C109" s="140"/>
      <c r="D109" s="140"/>
      <c r="E109" s="141" t="e">
        <f t="shared" si="1"/>
        <v>#DIV/0!</v>
      </c>
    </row>
    <row r="110" spans="1:5" hidden="1" x14ac:dyDescent="0.3">
      <c r="A110" s="147" t="s">
        <v>211</v>
      </c>
      <c r="B110" s="139" t="s">
        <v>212</v>
      </c>
      <c r="C110" s="143"/>
      <c r="D110" s="143"/>
      <c r="E110" s="141" t="e">
        <f t="shared" si="1"/>
        <v>#DIV/0!</v>
      </c>
    </row>
    <row r="111" spans="1:5" hidden="1" x14ac:dyDescent="0.3">
      <c r="A111" s="147" t="s">
        <v>223</v>
      </c>
      <c r="B111" s="139" t="s">
        <v>224</v>
      </c>
      <c r="C111" s="143"/>
      <c r="D111" s="143"/>
      <c r="E111" s="141" t="e">
        <f t="shared" si="1"/>
        <v>#DIV/0!</v>
      </c>
    </row>
    <row r="112" spans="1:5" hidden="1" x14ac:dyDescent="0.3">
      <c r="A112" s="144" t="s">
        <v>59</v>
      </c>
      <c r="B112" s="139" t="s">
        <v>228</v>
      </c>
      <c r="C112" s="140"/>
      <c r="D112" s="140"/>
      <c r="E112" s="141" t="e">
        <f t="shared" si="1"/>
        <v>#DIV/0!</v>
      </c>
    </row>
    <row r="113" spans="1:5" hidden="1" x14ac:dyDescent="0.3">
      <c r="A113" s="147" t="s">
        <v>427</v>
      </c>
      <c r="B113" s="139" t="s">
        <v>428</v>
      </c>
      <c r="C113" s="143"/>
      <c r="D113" s="143"/>
      <c r="E113" s="141" t="e">
        <f t="shared" si="1"/>
        <v>#DIV/0!</v>
      </c>
    </row>
    <row r="114" spans="1:5" hidden="1" x14ac:dyDescent="0.3">
      <c r="A114" s="147" t="s">
        <v>229</v>
      </c>
      <c r="B114" s="139" t="s">
        <v>230</v>
      </c>
      <c r="C114" s="143"/>
      <c r="D114" s="143"/>
      <c r="E114" s="141" t="e">
        <f t="shared" si="1"/>
        <v>#DIV/0!</v>
      </c>
    </row>
    <row r="115" spans="1:5" x14ac:dyDescent="0.3">
      <c r="A115" s="144" t="s">
        <v>233</v>
      </c>
      <c r="B115" s="139" t="s">
        <v>234</v>
      </c>
      <c r="C115" s="140">
        <f>C116+C117</f>
        <v>15000</v>
      </c>
      <c r="D115" s="140">
        <f>D116+D117</f>
        <v>0</v>
      </c>
      <c r="E115" s="141">
        <f t="shared" si="1"/>
        <v>0</v>
      </c>
    </row>
    <row r="116" spans="1:5" x14ac:dyDescent="0.3">
      <c r="A116" s="147" t="s">
        <v>241</v>
      </c>
      <c r="B116" s="139" t="s">
        <v>242</v>
      </c>
      <c r="C116" s="143"/>
      <c r="D116" s="143"/>
      <c r="E116" s="141"/>
    </row>
    <row r="117" spans="1:5" x14ac:dyDescent="0.3">
      <c r="A117" s="147" t="s">
        <v>450</v>
      </c>
      <c r="B117" s="139" t="s">
        <v>586</v>
      </c>
      <c r="C117" s="143">
        <v>15000</v>
      </c>
      <c r="D117" s="143"/>
      <c r="E117" s="141">
        <f t="shared" si="1"/>
        <v>0</v>
      </c>
    </row>
    <row r="118" spans="1:5" x14ac:dyDescent="0.3">
      <c r="A118" s="147">
        <v>45</v>
      </c>
      <c r="B118" s="139" t="s">
        <v>252</v>
      </c>
      <c r="C118" s="143">
        <f>C119</f>
        <v>0</v>
      </c>
      <c r="D118" s="143">
        <f>D119</f>
        <v>67691.839999999997</v>
      </c>
      <c r="E118" s="141"/>
    </row>
    <row r="119" spans="1:5" x14ac:dyDescent="0.3">
      <c r="A119" s="147">
        <v>4511</v>
      </c>
      <c r="B119" s="139" t="s">
        <v>252</v>
      </c>
      <c r="C119" s="143"/>
      <c r="D119" s="143">
        <v>67691.839999999997</v>
      </c>
      <c r="E119" s="141"/>
    </row>
    <row r="120" spans="1:5" x14ac:dyDescent="0.3">
      <c r="A120" s="148">
        <v>5011</v>
      </c>
      <c r="B120" s="149" t="s">
        <v>596</v>
      </c>
      <c r="C120" s="124">
        <f>C121+C125+C147</f>
        <v>0</v>
      </c>
      <c r="D120" s="124">
        <f>D121+D125+D147</f>
        <v>142705.46000000002</v>
      </c>
      <c r="E120" s="125"/>
    </row>
    <row r="121" spans="1:5" x14ac:dyDescent="0.3">
      <c r="A121" s="144" t="s">
        <v>83</v>
      </c>
      <c r="B121" s="139" t="s">
        <v>84</v>
      </c>
      <c r="C121" s="140">
        <f>C122+C123+C124</f>
        <v>0</v>
      </c>
      <c r="D121" s="140">
        <f>D122+D123+D124</f>
        <v>86775.170000000013</v>
      </c>
      <c r="E121" s="141"/>
    </row>
    <row r="122" spans="1:5" x14ac:dyDescent="0.3">
      <c r="A122" s="147" t="s">
        <v>87</v>
      </c>
      <c r="B122" s="139" t="s">
        <v>88</v>
      </c>
      <c r="C122" s="143"/>
      <c r="D122" s="143">
        <v>72358.13</v>
      </c>
      <c r="E122" s="141"/>
    </row>
    <row r="123" spans="1:5" x14ac:dyDescent="0.3">
      <c r="A123" s="147" t="s">
        <v>93</v>
      </c>
      <c r="B123" s="139" t="s">
        <v>92</v>
      </c>
      <c r="C123" s="143"/>
      <c r="D123" s="143">
        <v>2477.9699999999998</v>
      </c>
      <c r="E123" s="141"/>
    </row>
    <row r="124" spans="1:5" x14ac:dyDescent="0.3">
      <c r="A124" s="147" t="s">
        <v>96</v>
      </c>
      <c r="B124" s="139" t="s">
        <v>95</v>
      </c>
      <c r="C124" s="143"/>
      <c r="D124" s="143">
        <v>11939.07</v>
      </c>
      <c r="E124" s="141"/>
    </row>
    <row r="125" spans="1:5" x14ac:dyDescent="0.3">
      <c r="A125" s="144" t="s">
        <v>98</v>
      </c>
      <c r="B125" s="139" t="s">
        <v>99</v>
      </c>
      <c r="C125" s="140">
        <f>SUM(C126:C146)</f>
        <v>0</v>
      </c>
      <c r="D125" s="140">
        <f>SUM(D126:D146)</f>
        <v>2847.5500000000006</v>
      </c>
      <c r="E125" s="141"/>
    </row>
    <row r="126" spans="1:5" x14ac:dyDescent="0.3">
      <c r="A126" s="147" t="s">
        <v>102</v>
      </c>
      <c r="B126" s="139" t="s">
        <v>103</v>
      </c>
      <c r="C126" s="143"/>
      <c r="D126" s="143">
        <v>60</v>
      </c>
      <c r="E126" s="141"/>
    </row>
    <row r="127" spans="1:5" x14ac:dyDescent="0.3">
      <c r="A127" s="147">
        <v>3212</v>
      </c>
      <c r="B127" s="139" t="s">
        <v>597</v>
      </c>
      <c r="C127" s="143"/>
      <c r="D127" s="143">
        <v>723.95</v>
      </c>
      <c r="E127" s="141"/>
    </row>
    <row r="128" spans="1:5" x14ac:dyDescent="0.3">
      <c r="A128" s="147">
        <v>3213</v>
      </c>
      <c r="B128" s="139" t="s">
        <v>107</v>
      </c>
      <c r="C128" s="143"/>
      <c r="D128" s="143"/>
      <c r="E128" s="141"/>
    </row>
    <row r="129" spans="1:5" x14ac:dyDescent="0.3">
      <c r="A129" s="147">
        <v>3214</v>
      </c>
      <c r="B129" s="139" t="s">
        <v>598</v>
      </c>
      <c r="C129" s="143"/>
      <c r="D129" s="143">
        <v>33.07</v>
      </c>
      <c r="E129" s="141"/>
    </row>
    <row r="130" spans="1:5" x14ac:dyDescent="0.3">
      <c r="A130" s="147">
        <v>3221</v>
      </c>
      <c r="B130" s="139" t="s">
        <v>599</v>
      </c>
      <c r="C130" s="143"/>
      <c r="D130" s="143">
        <v>320.24</v>
      </c>
      <c r="E130" s="141"/>
    </row>
    <row r="131" spans="1:5" x14ac:dyDescent="0.3">
      <c r="A131" s="147">
        <v>3223</v>
      </c>
      <c r="B131" s="139" t="s">
        <v>115</v>
      </c>
      <c r="C131" s="143"/>
      <c r="D131" s="143"/>
      <c r="E131" s="141"/>
    </row>
    <row r="132" spans="1:5" x14ac:dyDescent="0.3">
      <c r="A132" s="147">
        <v>3224</v>
      </c>
      <c r="B132" s="139" t="s">
        <v>592</v>
      </c>
      <c r="C132" s="143"/>
      <c r="D132" s="143"/>
      <c r="E132" s="141"/>
    </row>
    <row r="133" spans="1:5" x14ac:dyDescent="0.3">
      <c r="A133" s="147">
        <v>3225</v>
      </c>
      <c r="B133" s="139" t="s">
        <v>600</v>
      </c>
      <c r="C133" s="143"/>
      <c r="D133" s="143">
        <v>688.31</v>
      </c>
      <c r="E133" s="141"/>
    </row>
    <row r="134" spans="1:5" x14ac:dyDescent="0.3">
      <c r="A134" s="147">
        <v>3231</v>
      </c>
      <c r="B134" s="139" t="s">
        <v>125</v>
      </c>
      <c r="C134" s="143"/>
      <c r="D134" s="143">
        <v>921.95</v>
      </c>
      <c r="E134" s="141"/>
    </row>
    <row r="135" spans="1:5" x14ac:dyDescent="0.3">
      <c r="A135" s="147">
        <v>3232</v>
      </c>
      <c r="B135" s="139" t="s">
        <v>127</v>
      </c>
      <c r="C135" s="143"/>
      <c r="D135" s="143"/>
      <c r="E135" s="141"/>
    </row>
    <row r="136" spans="1:5" x14ac:dyDescent="0.3">
      <c r="A136" s="147">
        <v>3234</v>
      </c>
      <c r="B136" s="139" t="s">
        <v>131</v>
      </c>
      <c r="C136" s="143"/>
      <c r="D136" s="143"/>
      <c r="E136" s="141"/>
    </row>
    <row r="137" spans="1:5" x14ac:dyDescent="0.3">
      <c r="A137" s="147">
        <v>3235</v>
      </c>
      <c r="B137" s="139" t="s">
        <v>133</v>
      </c>
      <c r="C137" s="143"/>
      <c r="D137" s="143"/>
      <c r="E137" s="141"/>
    </row>
    <row r="138" spans="1:5" x14ac:dyDescent="0.3">
      <c r="A138" s="147">
        <v>3236</v>
      </c>
      <c r="B138" s="139" t="s">
        <v>594</v>
      </c>
      <c r="C138" s="143"/>
      <c r="D138" s="143"/>
      <c r="E138" s="141"/>
    </row>
    <row r="139" spans="1:5" x14ac:dyDescent="0.3">
      <c r="A139" s="147">
        <v>3237</v>
      </c>
      <c r="B139" s="139" t="s">
        <v>137</v>
      </c>
      <c r="C139" s="143"/>
      <c r="D139" s="143"/>
      <c r="E139" s="141"/>
    </row>
    <row r="140" spans="1:5" x14ac:dyDescent="0.3">
      <c r="A140" s="147">
        <v>3238</v>
      </c>
      <c r="B140" s="139" t="s">
        <v>139</v>
      </c>
      <c r="C140" s="143"/>
      <c r="D140" s="143"/>
      <c r="E140" s="141"/>
    </row>
    <row r="141" spans="1:5" x14ac:dyDescent="0.3">
      <c r="A141" s="147">
        <v>3239</v>
      </c>
      <c r="B141" s="139" t="s">
        <v>141</v>
      </c>
      <c r="C141" s="143"/>
      <c r="D141" s="143"/>
      <c r="E141" s="141"/>
    </row>
    <row r="142" spans="1:5" x14ac:dyDescent="0.3">
      <c r="A142" s="147">
        <v>3241</v>
      </c>
      <c r="B142" s="139" t="s">
        <v>595</v>
      </c>
      <c r="C142" s="143"/>
      <c r="D142" s="143"/>
      <c r="E142" s="141"/>
    </row>
    <row r="143" spans="1:5" x14ac:dyDescent="0.3">
      <c r="A143" s="147">
        <v>3292</v>
      </c>
      <c r="B143" s="139" t="s">
        <v>150</v>
      </c>
      <c r="C143" s="143"/>
      <c r="D143" s="143"/>
      <c r="E143" s="141"/>
    </row>
    <row r="144" spans="1:5" x14ac:dyDescent="0.3">
      <c r="A144" s="147">
        <v>3293</v>
      </c>
      <c r="B144" s="139" t="s">
        <v>152</v>
      </c>
      <c r="C144" s="143"/>
      <c r="D144" s="143">
        <v>100.03</v>
      </c>
      <c r="E144" s="141"/>
    </row>
    <row r="145" spans="1:7" x14ac:dyDescent="0.3">
      <c r="A145" s="147">
        <v>3295</v>
      </c>
      <c r="B145" s="139" t="s">
        <v>156</v>
      </c>
      <c r="C145" s="143"/>
      <c r="D145" s="143"/>
      <c r="E145" s="141"/>
    </row>
    <row r="146" spans="1:7" x14ac:dyDescent="0.3">
      <c r="A146" s="147">
        <v>3299</v>
      </c>
      <c r="B146" s="139" t="s">
        <v>146</v>
      </c>
      <c r="C146" s="143"/>
      <c r="D146" s="143"/>
      <c r="E146" s="141"/>
    </row>
    <row r="147" spans="1:7" x14ac:dyDescent="0.3">
      <c r="A147" s="144" t="s">
        <v>233</v>
      </c>
      <c r="B147" s="139" t="s">
        <v>234</v>
      </c>
      <c r="C147" s="140">
        <f>C148+C149</f>
        <v>0</v>
      </c>
      <c r="D147" s="140">
        <f>D148+D149</f>
        <v>53082.74</v>
      </c>
      <c r="E147" s="141"/>
    </row>
    <row r="148" spans="1:7" x14ac:dyDescent="0.3">
      <c r="A148" s="147" t="s">
        <v>241</v>
      </c>
      <c r="B148" s="139" t="s">
        <v>242</v>
      </c>
      <c r="C148" s="143"/>
      <c r="D148" s="143"/>
      <c r="E148" s="141"/>
    </row>
    <row r="149" spans="1:7" x14ac:dyDescent="0.3">
      <c r="A149" s="161" t="s">
        <v>450</v>
      </c>
      <c r="B149" s="162" t="s">
        <v>586</v>
      </c>
      <c r="C149" s="163"/>
      <c r="D149" s="163">
        <v>53082.74</v>
      </c>
      <c r="E149" s="141"/>
      <c r="G149" s="132"/>
    </row>
    <row r="150" spans="1:7" x14ac:dyDescent="0.3">
      <c r="A150" s="148">
        <v>51000</v>
      </c>
      <c r="B150" s="149" t="s">
        <v>601</v>
      </c>
      <c r="C150" s="124">
        <f>C151</f>
        <v>0</v>
      </c>
      <c r="D150" s="124">
        <f>D151</f>
        <v>8571</v>
      </c>
      <c r="E150" s="125"/>
      <c r="G150" s="132"/>
    </row>
    <row r="151" spans="1:7" x14ac:dyDescent="0.3">
      <c r="A151" s="144" t="s">
        <v>98</v>
      </c>
      <c r="B151" s="139" t="s">
        <v>99</v>
      </c>
      <c r="C151" s="140">
        <f>C152</f>
        <v>0</v>
      </c>
      <c r="D151" s="140">
        <f>D152</f>
        <v>8571</v>
      </c>
      <c r="E151" s="141"/>
      <c r="G151" s="132"/>
    </row>
    <row r="152" spans="1:7" x14ac:dyDescent="0.3">
      <c r="A152" s="147">
        <v>3213</v>
      </c>
      <c r="B152" s="139" t="s">
        <v>107</v>
      </c>
      <c r="C152" s="140"/>
      <c r="D152" s="140">
        <v>8571</v>
      </c>
      <c r="E152" s="141"/>
      <c r="G152" s="132"/>
    </row>
    <row r="153" spans="1:7" x14ac:dyDescent="0.3">
      <c r="A153" s="148">
        <v>52</v>
      </c>
      <c r="B153" s="149" t="s">
        <v>573</v>
      </c>
      <c r="C153" s="164">
        <f>C154+C158+C180</f>
        <v>540000</v>
      </c>
      <c r="D153" s="164">
        <f>D154+D158+D180</f>
        <v>216762.7</v>
      </c>
      <c r="E153" s="125">
        <f t="shared" ref="E153:E182" si="2">D153/C153*100</f>
        <v>40.141240740740741</v>
      </c>
      <c r="G153" s="132"/>
    </row>
    <row r="154" spans="1:7" x14ac:dyDescent="0.3">
      <c r="A154" s="144" t="s">
        <v>83</v>
      </c>
      <c r="B154" s="139" t="s">
        <v>84</v>
      </c>
      <c r="C154" s="140">
        <f>C155+C156+C157</f>
        <v>492050</v>
      </c>
      <c r="D154" s="140">
        <f>D155+D156+D157</f>
        <v>202241.90000000002</v>
      </c>
      <c r="E154" s="141">
        <f t="shared" si="2"/>
        <v>41.101900213392952</v>
      </c>
    </row>
    <row r="155" spans="1:7" x14ac:dyDescent="0.3">
      <c r="A155" s="147" t="s">
        <v>87</v>
      </c>
      <c r="B155" s="139" t="s">
        <v>88</v>
      </c>
      <c r="C155" s="143">
        <v>410000</v>
      </c>
      <c r="D155" s="143">
        <v>166771.63</v>
      </c>
      <c r="E155" s="141">
        <f t="shared" si="2"/>
        <v>40.676007317073172</v>
      </c>
    </row>
    <row r="156" spans="1:7" x14ac:dyDescent="0.3">
      <c r="A156" s="147" t="s">
        <v>93</v>
      </c>
      <c r="B156" s="139" t="s">
        <v>92</v>
      </c>
      <c r="C156" s="143">
        <v>14400</v>
      </c>
      <c r="D156" s="143">
        <v>9585.17</v>
      </c>
      <c r="E156" s="141">
        <f t="shared" si="2"/>
        <v>66.563680555555564</v>
      </c>
    </row>
    <row r="157" spans="1:7" x14ac:dyDescent="0.3">
      <c r="A157" s="147" t="s">
        <v>96</v>
      </c>
      <c r="B157" s="139" t="s">
        <v>95</v>
      </c>
      <c r="C157" s="143">
        <v>67650</v>
      </c>
      <c r="D157" s="143">
        <v>25885.1</v>
      </c>
      <c r="E157" s="141">
        <f t="shared" si="2"/>
        <v>38.263266814486322</v>
      </c>
    </row>
    <row r="158" spans="1:7" x14ac:dyDescent="0.3">
      <c r="A158" s="144" t="s">
        <v>98</v>
      </c>
      <c r="B158" s="139" t="s">
        <v>99</v>
      </c>
      <c r="C158" s="140">
        <f>SUM(C159:C179)</f>
        <v>36950</v>
      </c>
      <c r="D158" s="140">
        <f>SUM(D159:D179)</f>
        <v>14520.800000000001</v>
      </c>
      <c r="E158" s="141">
        <f t="shared" si="2"/>
        <v>39.298511502029768</v>
      </c>
    </row>
    <row r="159" spans="1:7" x14ac:dyDescent="0.3">
      <c r="A159" s="147" t="s">
        <v>102</v>
      </c>
      <c r="B159" s="139" t="s">
        <v>103</v>
      </c>
      <c r="C159" s="143"/>
      <c r="D159" s="143"/>
      <c r="E159" s="141"/>
    </row>
    <row r="160" spans="1:7" x14ac:dyDescent="0.3">
      <c r="A160" s="147">
        <v>3212</v>
      </c>
      <c r="B160" s="139" t="s">
        <v>597</v>
      </c>
      <c r="C160" s="143">
        <v>6000</v>
      </c>
      <c r="D160" s="143">
        <v>2578.9299999999998</v>
      </c>
      <c r="E160" s="141">
        <f t="shared" si="2"/>
        <v>42.982166666666664</v>
      </c>
    </row>
    <row r="161" spans="1:5" x14ac:dyDescent="0.3">
      <c r="A161" s="147">
        <v>3213</v>
      </c>
      <c r="B161" s="139" t="s">
        <v>107</v>
      </c>
      <c r="C161" s="143"/>
      <c r="D161" s="143"/>
      <c r="E161" s="141"/>
    </row>
    <row r="162" spans="1:5" x14ac:dyDescent="0.3">
      <c r="A162" s="147">
        <v>3214</v>
      </c>
      <c r="B162" s="139" t="s">
        <v>598</v>
      </c>
      <c r="C162" s="143"/>
      <c r="D162" s="143"/>
      <c r="E162" s="141"/>
    </row>
    <row r="163" spans="1:5" x14ac:dyDescent="0.3">
      <c r="A163" s="147">
        <v>3221</v>
      </c>
      <c r="B163" s="139" t="s">
        <v>599</v>
      </c>
      <c r="C163" s="143"/>
      <c r="D163" s="143"/>
      <c r="E163" s="141"/>
    </row>
    <row r="164" spans="1:5" x14ac:dyDescent="0.3">
      <c r="A164" s="147">
        <v>3223</v>
      </c>
      <c r="B164" s="139" t="s">
        <v>115</v>
      </c>
      <c r="C164" s="143">
        <v>7000</v>
      </c>
      <c r="D164" s="143">
        <v>2725.98</v>
      </c>
      <c r="E164" s="141">
        <f t="shared" si="2"/>
        <v>38.942571428571426</v>
      </c>
    </row>
    <row r="165" spans="1:5" x14ac:dyDescent="0.3">
      <c r="A165" s="147">
        <v>3224</v>
      </c>
      <c r="B165" s="139" t="s">
        <v>592</v>
      </c>
      <c r="C165" s="143"/>
      <c r="D165" s="143"/>
      <c r="E165" s="141"/>
    </row>
    <row r="166" spans="1:5" x14ac:dyDescent="0.3">
      <c r="A166" s="147">
        <v>3225</v>
      </c>
      <c r="B166" s="139" t="s">
        <v>600</v>
      </c>
      <c r="C166" s="143"/>
      <c r="D166" s="143"/>
      <c r="E166" s="141"/>
    </row>
    <row r="167" spans="1:5" x14ac:dyDescent="0.3">
      <c r="A167" s="147">
        <v>3231</v>
      </c>
      <c r="B167" s="139" t="s">
        <v>125</v>
      </c>
      <c r="C167" s="143"/>
      <c r="D167" s="143"/>
      <c r="E167" s="141"/>
    </row>
    <row r="168" spans="1:5" x14ac:dyDescent="0.3">
      <c r="A168" s="147">
        <v>3232</v>
      </c>
      <c r="B168" s="139" t="s">
        <v>127</v>
      </c>
      <c r="C168" s="143">
        <v>2002</v>
      </c>
      <c r="D168" s="143">
        <v>946.58</v>
      </c>
      <c r="E168" s="141">
        <f t="shared" si="2"/>
        <v>47.281718281718284</v>
      </c>
    </row>
    <row r="169" spans="1:5" x14ac:dyDescent="0.3">
      <c r="A169" s="147">
        <v>3234</v>
      </c>
      <c r="B169" s="139" t="s">
        <v>131</v>
      </c>
      <c r="C169" s="143">
        <v>7300</v>
      </c>
      <c r="D169" s="143">
        <v>3989.52</v>
      </c>
      <c r="E169" s="141">
        <f t="shared" si="2"/>
        <v>54.650958904109594</v>
      </c>
    </row>
    <row r="170" spans="1:5" x14ac:dyDescent="0.3">
      <c r="A170" s="147">
        <v>3235</v>
      </c>
      <c r="B170" s="139" t="s">
        <v>133</v>
      </c>
      <c r="C170" s="143">
        <v>1100</v>
      </c>
      <c r="D170" s="143">
        <v>445</v>
      </c>
      <c r="E170" s="141">
        <f t="shared" si="2"/>
        <v>40.454545454545453</v>
      </c>
    </row>
    <row r="171" spans="1:5" x14ac:dyDescent="0.3">
      <c r="A171" s="147">
        <v>3236</v>
      </c>
      <c r="B171" s="139" t="s">
        <v>594</v>
      </c>
      <c r="C171" s="143">
        <v>2720</v>
      </c>
      <c r="D171" s="143"/>
      <c r="E171" s="141">
        <f t="shared" si="2"/>
        <v>0</v>
      </c>
    </row>
    <row r="172" spans="1:5" x14ac:dyDescent="0.3">
      <c r="A172" s="147">
        <v>3237</v>
      </c>
      <c r="B172" s="139" t="s">
        <v>137</v>
      </c>
      <c r="C172" s="143"/>
      <c r="D172" s="143"/>
      <c r="E172" s="141"/>
    </row>
    <row r="173" spans="1:5" x14ac:dyDescent="0.3">
      <c r="A173" s="147">
        <v>3238</v>
      </c>
      <c r="B173" s="139" t="s">
        <v>139</v>
      </c>
      <c r="C173" s="143">
        <v>3000</v>
      </c>
      <c r="D173" s="143"/>
      <c r="E173" s="141">
        <f t="shared" si="2"/>
        <v>0</v>
      </c>
    </row>
    <row r="174" spans="1:5" x14ac:dyDescent="0.3">
      <c r="A174" s="147">
        <v>3239</v>
      </c>
      <c r="B174" s="139" t="s">
        <v>141</v>
      </c>
      <c r="C174" s="143">
        <v>1800</v>
      </c>
      <c r="D174" s="143">
        <v>1032.96</v>
      </c>
      <c r="E174" s="141">
        <f t="shared" si="2"/>
        <v>57.386666666666663</v>
      </c>
    </row>
    <row r="175" spans="1:5" x14ac:dyDescent="0.3">
      <c r="A175" s="147">
        <v>3241</v>
      </c>
      <c r="B175" s="139" t="s">
        <v>595</v>
      </c>
      <c r="C175" s="143"/>
      <c r="D175" s="143"/>
      <c r="E175" s="141"/>
    </row>
    <row r="176" spans="1:5" x14ac:dyDescent="0.3">
      <c r="A176" s="147">
        <v>3292</v>
      </c>
      <c r="B176" s="139" t="s">
        <v>150</v>
      </c>
      <c r="C176" s="143">
        <v>3700</v>
      </c>
      <c r="D176" s="143">
        <v>1557.83</v>
      </c>
      <c r="E176" s="141">
        <f t="shared" si="2"/>
        <v>42.103513513513512</v>
      </c>
    </row>
    <row r="177" spans="1:5" x14ac:dyDescent="0.3">
      <c r="A177" s="147">
        <v>3293</v>
      </c>
      <c r="B177" s="139" t="s">
        <v>152</v>
      </c>
      <c r="C177" s="143"/>
      <c r="D177" s="143"/>
      <c r="E177" s="141"/>
    </row>
    <row r="178" spans="1:5" x14ac:dyDescent="0.3">
      <c r="A178" s="147">
        <v>3295</v>
      </c>
      <c r="B178" s="139" t="s">
        <v>156</v>
      </c>
      <c r="C178" s="143">
        <v>2328</v>
      </c>
      <c r="D178" s="143">
        <v>1244</v>
      </c>
      <c r="E178" s="141">
        <f t="shared" si="2"/>
        <v>53.43642611683849</v>
      </c>
    </row>
    <row r="179" spans="1:5" x14ac:dyDescent="0.3">
      <c r="A179" s="147">
        <v>3299</v>
      </c>
      <c r="B179" s="139" t="s">
        <v>146</v>
      </c>
      <c r="C179" s="143"/>
      <c r="D179" s="143"/>
      <c r="E179" s="141"/>
    </row>
    <row r="180" spans="1:5" x14ac:dyDescent="0.3">
      <c r="A180" s="144" t="s">
        <v>233</v>
      </c>
      <c r="B180" s="139" t="s">
        <v>234</v>
      </c>
      <c r="C180" s="140">
        <f>C181+C182</f>
        <v>11000</v>
      </c>
      <c r="D180" s="140">
        <f>D181+D182</f>
        <v>0</v>
      </c>
      <c r="E180" s="141">
        <f t="shared" si="2"/>
        <v>0</v>
      </c>
    </row>
    <row r="181" spans="1:5" x14ac:dyDescent="0.3">
      <c r="A181" s="147" t="s">
        <v>241</v>
      </c>
      <c r="B181" s="139" t="s">
        <v>242</v>
      </c>
      <c r="C181" s="143"/>
      <c r="D181" s="143"/>
      <c r="E181" s="141"/>
    </row>
    <row r="182" spans="1:5" x14ac:dyDescent="0.3">
      <c r="A182" s="161" t="s">
        <v>450</v>
      </c>
      <c r="B182" s="162" t="s">
        <v>586</v>
      </c>
      <c r="C182" s="163">
        <v>11000</v>
      </c>
      <c r="D182" s="163"/>
      <c r="E182" s="141">
        <f t="shared" si="2"/>
        <v>0</v>
      </c>
    </row>
    <row r="183" spans="1:5" x14ac:dyDescent="0.3">
      <c r="A183" s="148">
        <v>533</v>
      </c>
      <c r="B183" s="149" t="s">
        <v>602</v>
      </c>
      <c r="C183" s="124">
        <f>C184+C190</f>
        <v>0</v>
      </c>
      <c r="D183" s="124">
        <f>D184+D190</f>
        <v>5273.89</v>
      </c>
      <c r="E183" s="125"/>
    </row>
    <row r="184" spans="1:5" x14ac:dyDescent="0.3">
      <c r="A184" s="144" t="s">
        <v>98</v>
      </c>
      <c r="B184" s="139" t="s">
        <v>99</v>
      </c>
      <c r="C184" s="140"/>
      <c r="D184" s="140">
        <f>SUM(D185:D189)</f>
        <v>5273.89</v>
      </c>
      <c r="E184" s="141"/>
    </row>
    <row r="185" spans="1:5" x14ac:dyDescent="0.3">
      <c r="A185" s="147">
        <v>3224</v>
      </c>
      <c r="B185" s="139" t="s">
        <v>592</v>
      </c>
      <c r="C185" s="143"/>
      <c r="D185" s="143">
        <v>7.53</v>
      </c>
      <c r="E185" s="141"/>
    </row>
    <row r="186" spans="1:5" x14ac:dyDescent="0.3">
      <c r="A186" s="147">
        <v>3225</v>
      </c>
      <c r="B186" s="139" t="s">
        <v>600</v>
      </c>
      <c r="C186" s="143"/>
      <c r="D186" s="143"/>
      <c r="E186" s="141"/>
    </row>
    <row r="187" spans="1:5" x14ac:dyDescent="0.3">
      <c r="A187" s="147">
        <v>3232</v>
      </c>
      <c r="B187" s="139" t="s">
        <v>127</v>
      </c>
      <c r="C187" s="143"/>
      <c r="D187" s="143">
        <v>4622.18</v>
      </c>
      <c r="E187" s="141"/>
    </row>
    <row r="188" spans="1:5" x14ac:dyDescent="0.3">
      <c r="A188" s="147">
        <v>3237</v>
      </c>
      <c r="B188" s="139" t="s">
        <v>137</v>
      </c>
      <c r="C188" s="143"/>
      <c r="D188" s="143">
        <v>500</v>
      </c>
      <c r="E188" s="141"/>
    </row>
    <row r="189" spans="1:5" x14ac:dyDescent="0.3">
      <c r="A189" s="147">
        <v>3299</v>
      </c>
      <c r="B189" s="139" t="s">
        <v>146</v>
      </c>
      <c r="C189" s="143"/>
      <c r="D189" s="143">
        <v>144.18</v>
      </c>
      <c r="E189" s="141"/>
    </row>
    <row r="190" spans="1:5" x14ac:dyDescent="0.3">
      <c r="A190" s="138" t="s">
        <v>233</v>
      </c>
      <c r="B190" s="165" t="s">
        <v>234</v>
      </c>
      <c r="C190" s="166"/>
      <c r="D190" s="166">
        <f>D191+D192</f>
        <v>0</v>
      </c>
      <c r="E190" s="141"/>
    </row>
    <row r="191" spans="1:5" x14ac:dyDescent="0.3">
      <c r="A191" s="147" t="s">
        <v>241</v>
      </c>
      <c r="B191" s="139" t="s">
        <v>242</v>
      </c>
      <c r="C191" s="143"/>
      <c r="D191" s="143">
        <v>0</v>
      </c>
      <c r="E191" s="141"/>
    </row>
    <row r="192" spans="1:5" x14ac:dyDescent="0.3">
      <c r="A192" s="147" t="s">
        <v>450</v>
      </c>
      <c r="B192" s="139" t="s">
        <v>586</v>
      </c>
      <c r="C192" s="143"/>
      <c r="D192" s="143">
        <v>0</v>
      </c>
      <c r="E192" s="141"/>
    </row>
    <row r="193" spans="1:6" x14ac:dyDescent="0.3">
      <c r="A193" s="148">
        <v>581</v>
      </c>
      <c r="B193" s="149" t="s">
        <v>603</v>
      </c>
      <c r="C193" s="124">
        <f>C194+C197</f>
        <v>0</v>
      </c>
      <c r="D193" s="124">
        <f>D194+D197</f>
        <v>309000.68</v>
      </c>
      <c r="E193" s="125"/>
    </row>
    <row r="194" spans="1:6" x14ac:dyDescent="0.3">
      <c r="A194" s="138" t="s">
        <v>233</v>
      </c>
      <c r="B194" s="165" t="s">
        <v>234</v>
      </c>
      <c r="C194" s="166">
        <f>C195+C196</f>
        <v>0</v>
      </c>
      <c r="D194" s="166">
        <f>D195+D196</f>
        <v>0</v>
      </c>
      <c r="E194" s="141"/>
    </row>
    <row r="195" spans="1:6" x14ac:dyDescent="0.3">
      <c r="A195" s="147" t="s">
        <v>241</v>
      </c>
      <c r="B195" s="139" t="s">
        <v>242</v>
      </c>
      <c r="C195" s="143"/>
      <c r="D195" s="143">
        <v>0</v>
      </c>
      <c r="E195" s="141"/>
    </row>
    <row r="196" spans="1:6" x14ac:dyDescent="0.3">
      <c r="A196" s="147" t="s">
        <v>450</v>
      </c>
      <c r="B196" s="139" t="s">
        <v>586</v>
      </c>
      <c r="C196" s="143"/>
      <c r="D196" s="143">
        <v>0</v>
      </c>
      <c r="E196" s="141"/>
    </row>
    <row r="197" spans="1:6" x14ac:dyDescent="0.3">
      <c r="A197" s="147">
        <v>45</v>
      </c>
      <c r="B197" s="139" t="s">
        <v>252</v>
      </c>
      <c r="C197" s="143">
        <f>C198</f>
        <v>0</v>
      </c>
      <c r="D197" s="143">
        <f>D198</f>
        <v>309000.68</v>
      </c>
      <c r="E197" s="141"/>
    </row>
    <row r="198" spans="1:6" x14ac:dyDescent="0.3">
      <c r="A198" s="147">
        <v>4511</v>
      </c>
      <c r="B198" s="139" t="s">
        <v>252</v>
      </c>
      <c r="C198" s="143"/>
      <c r="D198" s="143">
        <v>309000.68</v>
      </c>
      <c r="E198" s="141"/>
    </row>
    <row r="199" spans="1:6" x14ac:dyDescent="0.3">
      <c r="A199" s="148" t="s">
        <v>32</v>
      </c>
      <c r="B199" s="149" t="s">
        <v>604</v>
      </c>
      <c r="C199" s="124">
        <f>C200+C203</f>
        <v>0</v>
      </c>
      <c r="D199" s="124">
        <f>D200+D203</f>
        <v>0</v>
      </c>
      <c r="E199" s="125"/>
    </row>
    <row r="200" spans="1:6" x14ac:dyDescent="0.3">
      <c r="A200" s="144" t="s">
        <v>98</v>
      </c>
      <c r="B200" s="139" t="s">
        <v>99</v>
      </c>
      <c r="C200" s="140"/>
      <c r="D200" s="140">
        <f>D201+D202</f>
        <v>0</v>
      </c>
      <c r="E200" s="141"/>
      <c r="F200" s="146"/>
    </row>
    <row r="201" spans="1:6" x14ac:dyDescent="0.3">
      <c r="A201" s="147">
        <v>3224</v>
      </c>
      <c r="B201" s="139" t="s">
        <v>592</v>
      </c>
      <c r="C201" s="143"/>
      <c r="D201" s="143"/>
      <c r="E201" s="141"/>
    </row>
    <row r="202" spans="1:6" x14ac:dyDescent="0.3">
      <c r="A202" s="147">
        <v>3225</v>
      </c>
      <c r="B202" s="139" t="s">
        <v>600</v>
      </c>
      <c r="C202" s="143"/>
      <c r="D202" s="143"/>
      <c r="E202" s="141"/>
    </row>
    <row r="203" spans="1:6" x14ac:dyDescent="0.3">
      <c r="A203" s="138" t="s">
        <v>233</v>
      </c>
      <c r="B203" s="165" t="s">
        <v>234</v>
      </c>
      <c r="C203" s="166"/>
      <c r="D203" s="166">
        <f>D204+D205</f>
        <v>0</v>
      </c>
      <c r="E203" s="141"/>
    </row>
    <row r="204" spans="1:6" x14ac:dyDescent="0.3">
      <c r="A204" s="147" t="s">
        <v>241</v>
      </c>
      <c r="B204" s="139" t="s">
        <v>242</v>
      </c>
      <c r="C204" s="143"/>
      <c r="D204" s="143">
        <v>0</v>
      </c>
      <c r="E204" s="141"/>
    </row>
    <row r="205" spans="1:6" x14ac:dyDescent="0.3">
      <c r="A205" s="147" t="s">
        <v>450</v>
      </c>
      <c r="B205" s="139" t="s">
        <v>586</v>
      </c>
      <c r="C205" s="143"/>
      <c r="D205" s="143">
        <v>0</v>
      </c>
      <c r="E205" s="141"/>
    </row>
    <row r="206" spans="1:6" ht="20.399999999999999" x14ac:dyDescent="0.3">
      <c r="A206" s="167" t="s">
        <v>563</v>
      </c>
      <c r="B206" s="168" t="s">
        <v>564</v>
      </c>
      <c r="C206" s="130">
        <f>C207</f>
        <v>0</v>
      </c>
      <c r="D206" s="130">
        <f>D207</f>
        <v>0</v>
      </c>
      <c r="E206" s="131"/>
    </row>
    <row r="207" spans="1:6" x14ac:dyDescent="0.3">
      <c r="A207" s="169">
        <v>5100</v>
      </c>
      <c r="B207" s="149" t="s">
        <v>605</v>
      </c>
      <c r="C207" s="124">
        <f>+C208+C211</f>
        <v>0</v>
      </c>
      <c r="D207" s="124">
        <f>D209+D210</f>
        <v>0</v>
      </c>
      <c r="E207" s="125"/>
    </row>
    <row r="208" spans="1:6" x14ac:dyDescent="0.3">
      <c r="A208" s="170" t="s">
        <v>81</v>
      </c>
      <c r="B208" s="139" t="s">
        <v>82</v>
      </c>
      <c r="C208" s="140">
        <f>C209+C210</f>
        <v>0</v>
      </c>
      <c r="D208" s="140">
        <f>D209+D210</f>
        <v>0</v>
      </c>
      <c r="E208" s="141"/>
    </row>
    <row r="209" spans="1:5" x14ac:dyDescent="0.3">
      <c r="A209" s="170" t="s">
        <v>83</v>
      </c>
      <c r="B209" s="139" t="s">
        <v>84</v>
      </c>
      <c r="C209" s="143"/>
      <c r="D209" s="143"/>
      <c r="E209" s="141"/>
    </row>
    <row r="210" spans="1:5" x14ac:dyDescent="0.3">
      <c r="A210" s="170" t="s">
        <v>98</v>
      </c>
      <c r="B210" s="139" t="s">
        <v>99</v>
      </c>
      <c r="C210" s="143">
        <f>C211+C212+C213+C214+C215</f>
        <v>0</v>
      </c>
      <c r="D210" s="143">
        <f>D211+D212+D213+D214+D215</f>
        <v>0</v>
      </c>
      <c r="E210" s="141"/>
    </row>
    <row r="211" spans="1:5" x14ac:dyDescent="0.3">
      <c r="A211" s="147" t="s">
        <v>102</v>
      </c>
      <c r="B211" s="139" t="s">
        <v>103</v>
      </c>
      <c r="C211" s="143"/>
      <c r="D211" s="143"/>
      <c r="E211" s="141"/>
    </row>
    <row r="212" spans="1:5" x14ac:dyDescent="0.3">
      <c r="A212" s="147">
        <v>3231</v>
      </c>
      <c r="B212" s="139" t="s">
        <v>125</v>
      </c>
      <c r="C212" s="143"/>
      <c r="D212" s="143"/>
      <c r="E212" s="141"/>
    </row>
    <row r="213" spans="1:5" x14ac:dyDescent="0.3">
      <c r="A213" s="147">
        <v>3237</v>
      </c>
      <c r="B213" s="139" t="s">
        <v>137</v>
      </c>
      <c r="C213" s="143"/>
      <c r="D213" s="143"/>
      <c r="E213" s="141"/>
    </row>
    <row r="214" spans="1:5" x14ac:dyDescent="0.3">
      <c r="A214" s="147">
        <v>3239</v>
      </c>
      <c r="B214" s="139" t="s">
        <v>141</v>
      </c>
      <c r="C214" s="143"/>
      <c r="D214" s="143"/>
      <c r="E214" s="141"/>
    </row>
    <row r="215" spans="1:5" x14ac:dyDescent="0.3">
      <c r="A215" s="147">
        <v>3293</v>
      </c>
      <c r="B215" s="139" t="s">
        <v>152</v>
      </c>
      <c r="C215" s="143"/>
      <c r="D215" s="143"/>
      <c r="E215" s="141"/>
    </row>
    <row r="216" spans="1:5" x14ac:dyDescent="0.3">
      <c r="B216" s="171"/>
      <c r="C216" s="132">
        <f>C16+C47+C206</f>
        <v>1844222</v>
      </c>
      <c r="D216" s="132">
        <f>D16+D47+D206</f>
        <v>1299306.4700000002</v>
      </c>
    </row>
    <row r="217" spans="1:5" x14ac:dyDescent="0.3">
      <c r="B217" s="171"/>
    </row>
    <row r="218" spans="1:5" x14ac:dyDescent="0.3">
      <c r="B218" s="171"/>
    </row>
    <row r="219" spans="1:5" x14ac:dyDescent="0.3">
      <c r="B219" s="171"/>
    </row>
    <row r="220" spans="1:5" x14ac:dyDescent="0.3">
      <c r="B220" s="171"/>
    </row>
    <row r="221" spans="1:5" x14ac:dyDescent="0.3">
      <c r="B221" s="171"/>
    </row>
    <row r="222" spans="1:5" x14ac:dyDescent="0.3">
      <c r="B222" s="171"/>
    </row>
    <row r="223" spans="1:5" x14ac:dyDescent="0.3">
      <c r="B223" s="171"/>
    </row>
    <row r="224" spans="1:5" x14ac:dyDescent="0.3">
      <c r="B224" s="171"/>
    </row>
    <row r="225" spans="2:2" x14ac:dyDescent="0.3">
      <c r="B225" s="171"/>
    </row>
    <row r="226" spans="2:2" x14ac:dyDescent="0.3">
      <c r="B226" s="171"/>
    </row>
    <row r="227" spans="2:2" x14ac:dyDescent="0.3">
      <c r="B227" s="171"/>
    </row>
    <row r="228" spans="2:2" x14ac:dyDescent="0.3">
      <c r="B228" s="171"/>
    </row>
    <row r="229" spans="2:2" x14ac:dyDescent="0.3">
      <c r="B229" s="171"/>
    </row>
    <row r="230" spans="2:2" x14ac:dyDescent="0.3">
      <c r="B230" s="171"/>
    </row>
    <row r="231" spans="2:2" x14ac:dyDescent="0.3">
      <c r="B231" s="171"/>
    </row>
    <row r="232" spans="2:2" x14ac:dyDescent="0.3">
      <c r="B232" s="171"/>
    </row>
    <row r="233" spans="2:2" x14ac:dyDescent="0.3">
      <c r="B233" s="171"/>
    </row>
    <row r="234" spans="2:2" x14ac:dyDescent="0.3">
      <c r="B234" s="171"/>
    </row>
    <row r="235" spans="2:2" x14ac:dyDescent="0.3">
      <c r="B235" s="171"/>
    </row>
    <row r="236" spans="2:2" x14ac:dyDescent="0.3">
      <c r="B236" s="171"/>
    </row>
    <row r="237" spans="2:2" x14ac:dyDescent="0.3">
      <c r="B237" s="171"/>
    </row>
    <row r="238" spans="2:2" x14ac:dyDescent="0.3">
      <c r="B238" s="171"/>
    </row>
    <row r="239" spans="2:2" x14ac:dyDescent="0.3">
      <c r="B239" s="171"/>
    </row>
    <row r="240" spans="2:2" x14ac:dyDescent="0.3">
      <c r="B240" s="171"/>
    </row>
    <row r="241" spans="2:2" x14ac:dyDescent="0.3">
      <c r="B241" s="171"/>
    </row>
    <row r="242" spans="2:2" x14ac:dyDescent="0.3">
      <c r="B242" s="171"/>
    </row>
    <row r="243" spans="2:2" x14ac:dyDescent="0.3">
      <c r="B243" s="171"/>
    </row>
    <row r="244" spans="2:2" x14ac:dyDescent="0.3">
      <c r="B244" s="171"/>
    </row>
    <row r="245" spans="2:2" x14ac:dyDescent="0.3">
      <c r="B245" s="171"/>
    </row>
    <row r="246" spans="2:2" x14ac:dyDescent="0.3">
      <c r="B246" s="171"/>
    </row>
    <row r="247" spans="2:2" x14ac:dyDescent="0.3">
      <c r="B247" s="171"/>
    </row>
    <row r="248" spans="2:2" x14ac:dyDescent="0.3">
      <c r="B248" s="171"/>
    </row>
    <row r="249" spans="2:2" x14ac:dyDescent="0.3">
      <c r="B249" s="171"/>
    </row>
    <row r="250" spans="2:2" x14ac:dyDescent="0.3">
      <c r="B250" s="171"/>
    </row>
    <row r="251" spans="2:2" x14ac:dyDescent="0.3">
      <c r="B251" s="171"/>
    </row>
    <row r="252" spans="2:2" x14ac:dyDescent="0.3">
      <c r="B252" s="171"/>
    </row>
    <row r="253" spans="2:2" x14ac:dyDescent="0.3">
      <c r="B253" s="171"/>
    </row>
    <row r="254" spans="2:2" x14ac:dyDescent="0.3">
      <c r="B254" s="171"/>
    </row>
    <row r="255" spans="2:2" x14ac:dyDescent="0.3">
      <c r="B255" s="171"/>
    </row>
    <row r="256" spans="2:2" x14ac:dyDescent="0.3">
      <c r="B256" s="171"/>
    </row>
    <row r="257" spans="2:2" x14ac:dyDescent="0.3">
      <c r="B257" s="171"/>
    </row>
    <row r="258" spans="2:2" x14ac:dyDescent="0.3">
      <c r="B258" s="171"/>
    </row>
    <row r="259" spans="2:2" x14ac:dyDescent="0.3">
      <c r="B259" s="171"/>
    </row>
    <row r="260" spans="2:2" x14ac:dyDescent="0.3">
      <c r="B260" s="171"/>
    </row>
    <row r="261" spans="2:2" x14ac:dyDescent="0.3">
      <c r="B261" s="171"/>
    </row>
    <row r="262" spans="2:2" x14ac:dyDescent="0.3">
      <c r="B262" s="171"/>
    </row>
    <row r="263" spans="2:2" x14ac:dyDescent="0.3">
      <c r="B263" s="171"/>
    </row>
    <row r="264" spans="2:2" x14ac:dyDescent="0.3">
      <c r="B264" s="171"/>
    </row>
    <row r="265" spans="2:2" x14ac:dyDescent="0.3">
      <c r="B265" s="171"/>
    </row>
    <row r="266" spans="2:2" x14ac:dyDescent="0.3">
      <c r="B266" s="171"/>
    </row>
    <row r="267" spans="2:2" x14ac:dyDescent="0.3">
      <c r="B267" s="171"/>
    </row>
    <row r="268" spans="2:2" x14ac:dyDescent="0.3">
      <c r="B268" s="171"/>
    </row>
    <row r="269" spans="2:2" x14ac:dyDescent="0.3">
      <c r="B269" s="171"/>
    </row>
    <row r="270" spans="2:2" x14ac:dyDescent="0.3">
      <c r="B270" s="171"/>
    </row>
    <row r="271" spans="2:2" x14ac:dyDescent="0.3">
      <c r="B271" s="171"/>
    </row>
    <row r="272" spans="2:2" x14ac:dyDescent="0.3">
      <c r="B272" s="171"/>
    </row>
    <row r="273" spans="2:2" x14ac:dyDescent="0.3">
      <c r="B273" s="171"/>
    </row>
    <row r="274" spans="2:2" x14ac:dyDescent="0.3">
      <c r="B274" s="171"/>
    </row>
    <row r="275" spans="2:2" x14ac:dyDescent="0.3">
      <c r="B275" s="171"/>
    </row>
    <row r="276" spans="2:2" x14ac:dyDescent="0.3">
      <c r="B276" s="171"/>
    </row>
    <row r="277" spans="2:2" x14ac:dyDescent="0.3">
      <c r="B277" s="171"/>
    </row>
    <row r="278" spans="2:2" x14ac:dyDescent="0.3">
      <c r="B278" s="171"/>
    </row>
    <row r="279" spans="2:2" x14ac:dyDescent="0.3">
      <c r="B279" s="171"/>
    </row>
    <row r="280" spans="2:2" x14ac:dyDescent="0.3">
      <c r="B280" s="171"/>
    </row>
    <row r="281" spans="2:2" x14ac:dyDescent="0.3">
      <c r="B281" s="171"/>
    </row>
    <row r="282" spans="2:2" x14ac:dyDescent="0.3">
      <c r="B282" s="171"/>
    </row>
    <row r="283" spans="2:2" x14ac:dyDescent="0.3">
      <c r="B283" s="171"/>
    </row>
    <row r="284" spans="2:2" x14ac:dyDescent="0.3">
      <c r="B284" s="171"/>
    </row>
    <row r="285" spans="2:2" x14ac:dyDescent="0.3">
      <c r="B285" s="171"/>
    </row>
    <row r="286" spans="2:2" x14ac:dyDescent="0.3">
      <c r="B286" s="171"/>
    </row>
    <row r="287" spans="2:2" x14ac:dyDescent="0.3">
      <c r="B287" s="171"/>
    </row>
    <row r="288" spans="2:2" x14ac:dyDescent="0.3">
      <c r="B288" s="171"/>
    </row>
    <row r="289" spans="2:2" x14ac:dyDescent="0.3">
      <c r="B289" s="171"/>
    </row>
    <row r="290" spans="2:2" x14ac:dyDescent="0.3">
      <c r="B290" s="171"/>
    </row>
    <row r="291" spans="2:2" x14ac:dyDescent="0.3">
      <c r="B291" s="171"/>
    </row>
    <row r="292" spans="2:2" x14ac:dyDescent="0.3">
      <c r="B292" s="171"/>
    </row>
    <row r="293" spans="2:2" x14ac:dyDescent="0.3">
      <c r="B293" s="171"/>
    </row>
    <row r="294" spans="2:2" x14ac:dyDescent="0.3">
      <c r="B294" s="171"/>
    </row>
    <row r="295" spans="2:2" x14ac:dyDescent="0.3">
      <c r="B295" s="171"/>
    </row>
    <row r="296" spans="2:2" x14ac:dyDescent="0.3">
      <c r="B296" s="171"/>
    </row>
    <row r="297" spans="2:2" x14ac:dyDescent="0.3">
      <c r="B297" s="171"/>
    </row>
    <row r="298" spans="2:2" x14ac:dyDescent="0.3">
      <c r="B298" s="171"/>
    </row>
    <row r="299" spans="2:2" x14ac:dyDescent="0.3">
      <c r="B299" s="171"/>
    </row>
    <row r="300" spans="2:2" x14ac:dyDescent="0.3">
      <c r="B300" s="171"/>
    </row>
    <row r="301" spans="2:2" x14ac:dyDescent="0.3">
      <c r="B301" s="171"/>
    </row>
    <row r="302" spans="2:2" x14ac:dyDescent="0.3">
      <c r="B302" s="171"/>
    </row>
    <row r="303" spans="2:2" x14ac:dyDescent="0.3">
      <c r="B303" s="171"/>
    </row>
    <row r="304" spans="2:2" x14ac:dyDescent="0.3">
      <c r="B304" s="171"/>
    </row>
    <row r="305" spans="2:2" x14ac:dyDescent="0.3">
      <c r="B305" s="171"/>
    </row>
    <row r="306" spans="2:2" x14ac:dyDescent="0.3">
      <c r="B306" s="171"/>
    </row>
    <row r="307" spans="2:2" x14ac:dyDescent="0.3">
      <c r="B307" s="171"/>
    </row>
    <row r="308" spans="2:2" x14ac:dyDescent="0.3">
      <c r="B308" s="171"/>
    </row>
    <row r="309" spans="2:2" x14ac:dyDescent="0.3">
      <c r="B309" s="171"/>
    </row>
    <row r="310" spans="2:2" x14ac:dyDescent="0.3">
      <c r="B310" s="171"/>
    </row>
    <row r="311" spans="2:2" x14ac:dyDescent="0.3">
      <c r="B311" s="171"/>
    </row>
    <row r="312" spans="2:2" x14ac:dyDescent="0.3">
      <c r="B312" s="171"/>
    </row>
    <row r="313" spans="2:2" x14ac:dyDescent="0.3">
      <c r="B313" s="171"/>
    </row>
    <row r="314" spans="2:2" x14ac:dyDescent="0.3">
      <c r="B314" s="171"/>
    </row>
    <row r="315" spans="2:2" x14ac:dyDescent="0.3">
      <c r="B315" s="171"/>
    </row>
    <row r="316" spans="2:2" x14ac:dyDescent="0.3">
      <c r="B316" s="171"/>
    </row>
    <row r="317" spans="2:2" x14ac:dyDescent="0.3">
      <c r="B317" s="171"/>
    </row>
    <row r="318" spans="2:2" x14ac:dyDescent="0.3">
      <c r="B318" s="171"/>
    </row>
    <row r="319" spans="2:2" x14ac:dyDescent="0.3">
      <c r="B319" s="171"/>
    </row>
    <row r="320" spans="2:2" x14ac:dyDescent="0.3">
      <c r="B320" s="171"/>
    </row>
    <row r="321" spans="2:2" x14ac:dyDescent="0.3">
      <c r="B321" s="171"/>
    </row>
    <row r="322" spans="2:2" x14ac:dyDescent="0.3">
      <c r="B322" s="171"/>
    </row>
    <row r="323" spans="2:2" x14ac:dyDescent="0.3">
      <c r="B323" s="171"/>
    </row>
    <row r="324" spans="2:2" x14ac:dyDescent="0.3">
      <c r="B324" s="171"/>
    </row>
    <row r="325" spans="2:2" x14ac:dyDescent="0.3">
      <c r="B325" s="171"/>
    </row>
    <row r="326" spans="2:2" x14ac:dyDescent="0.3">
      <c r="B326" s="171"/>
    </row>
    <row r="327" spans="2:2" x14ac:dyDescent="0.3">
      <c r="B327" s="171"/>
    </row>
    <row r="328" spans="2:2" x14ac:dyDescent="0.3">
      <c r="B328" s="171"/>
    </row>
    <row r="329" spans="2:2" x14ac:dyDescent="0.3">
      <c r="B329" s="171"/>
    </row>
    <row r="330" spans="2:2" x14ac:dyDescent="0.3">
      <c r="B330" s="171"/>
    </row>
    <row r="331" spans="2:2" x14ac:dyDescent="0.3">
      <c r="B331" s="171"/>
    </row>
    <row r="332" spans="2:2" x14ac:dyDescent="0.3">
      <c r="B332" s="171"/>
    </row>
    <row r="333" spans="2:2" x14ac:dyDescent="0.3">
      <c r="B333" s="171"/>
    </row>
    <row r="334" spans="2:2" x14ac:dyDescent="0.3">
      <c r="B334" s="171"/>
    </row>
    <row r="335" spans="2:2" x14ac:dyDescent="0.3">
      <c r="B335" s="171"/>
    </row>
    <row r="336" spans="2:2" x14ac:dyDescent="0.3">
      <c r="B336" s="171"/>
    </row>
    <row r="337" spans="2:2" x14ac:dyDescent="0.3">
      <c r="B337" s="171"/>
    </row>
    <row r="338" spans="2:2" x14ac:dyDescent="0.3">
      <c r="B338" s="171"/>
    </row>
    <row r="339" spans="2:2" x14ac:dyDescent="0.3">
      <c r="B339" s="171"/>
    </row>
    <row r="340" spans="2:2" x14ac:dyDescent="0.3">
      <c r="B340" s="171"/>
    </row>
    <row r="341" spans="2:2" x14ac:dyDescent="0.3">
      <c r="B341" s="171"/>
    </row>
    <row r="342" spans="2:2" x14ac:dyDescent="0.3">
      <c r="B342" s="171"/>
    </row>
    <row r="343" spans="2:2" x14ac:dyDescent="0.3">
      <c r="B343" s="171"/>
    </row>
    <row r="344" spans="2:2" x14ac:dyDescent="0.3">
      <c r="B344" s="172"/>
    </row>
    <row r="345" spans="2:2" x14ac:dyDescent="0.3">
      <c r="B345" s="172"/>
    </row>
    <row r="346" spans="2:2" x14ac:dyDescent="0.3">
      <c r="B346" s="172"/>
    </row>
    <row r="347" spans="2:2" x14ac:dyDescent="0.3">
      <c r="B347" s="172"/>
    </row>
    <row r="348" spans="2:2" x14ac:dyDescent="0.3">
      <c r="B348" s="172"/>
    </row>
    <row r="349" spans="2:2" x14ac:dyDescent="0.3">
      <c r="B349" s="172"/>
    </row>
    <row r="350" spans="2:2" x14ac:dyDescent="0.3">
      <c r="B350" s="172"/>
    </row>
    <row r="351" spans="2:2" x14ac:dyDescent="0.3">
      <c r="B351" s="172"/>
    </row>
    <row r="352" spans="2:2" x14ac:dyDescent="0.3">
      <c r="B352" s="172"/>
    </row>
    <row r="353" spans="2:2" x14ac:dyDescent="0.3">
      <c r="B353" s="172"/>
    </row>
    <row r="354" spans="2:2" x14ac:dyDescent="0.3">
      <c r="B354" s="172"/>
    </row>
    <row r="355" spans="2:2" x14ac:dyDescent="0.3">
      <c r="B355" s="172"/>
    </row>
    <row r="356" spans="2:2" x14ac:dyDescent="0.3">
      <c r="B356" s="172"/>
    </row>
    <row r="357" spans="2:2" x14ac:dyDescent="0.3">
      <c r="B357" s="172"/>
    </row>
    <row r="358" spans="2:2" x14ac:dyDescent="0.3">
      <c r="B358" s="172"/>
    </row>
    <row r="359" spans="2:2" x14ac:dyDescent="0.3">
      <c r="B359" s="172"/>
    </row>
    <row r="360" spans="2:2" x14ac:dyDescent="0.3">
      <c r="B360" s="172"/>
    </row>
    <row r="361" spans="2:2" x14ac:dyDescent="0.3">
      <c r="B361" s="172"/>
    </row>
    <row r="362" spans="2:2" x14ac:dyDescent="0.3">
      <c r="B362" s="172"/>
    </row>
    <row r="363" spans="2:2" x14ac:dyDescent="0.3">
      <c r="B363" s="172"/>
    </row>
    <row r="364" spans="2:2" x14ac:dyDescent="0.3">
      <c r="B364" s="172"/>
    </row>
    <row r="365" spans="2:2" x14ac:dyDescent="0.3">
      <c r="B365" s="172"/>
    </row>
    <row r="366" spans="2:2" x14ac:dyDescent="0.3">
      <c r="B366" s="172"/>
    </row>
    <row r="367" spans="2:2" x14ac:dyDescent="0.3">
      <c r="B367" s="172"/>
    </row>
    <row r="368" spans="2:2" x14ac:dyDescent="0.3">
      <c r="B368" s="172"/>
    </row>
    <row r="369" spans="2:2" x14ac:dyDescent="0.3">
      <c r="B369" s="172"/>
    </row>
    <row r="370" spans="2:2" x14ac:dyDescent="0.3">
      <c r="B370" s="172"/>
    </row>
    <row r="371" spans="2:2" x14ac:dyDescent="0.3">
      <c r="B371" s="172"/>
    </row>
    <row r="372" spans="2:2" x14ac:dyDescent="0.3">
      <c r="B372" s="172"/>
    </row>
    <row r="373" spans="2:2" x14ac:dyDescent="0.3">
      <c r="B373" s="172"/>
    </row>
    <row r="374" spans="2:2" x14ac:dyDescent="0.3">
      <c r="B374" s="172"/>
    </row>
    <row r="375" spans="2:2" x14ac:dyDescent="0.3">
      <c r="B375" s="172"/>
    </row>
    <row r="376" spans="2:2" x14ac:dyDescent="0.3">
      <c r="B376" s="172"/>
    </row>
    <row r="377" spans="2:2" x14ac:dyDescent="0.3">
      <c r="B377" s="172"/>
    </row>
    <row r="378" spans="2:2" x14ac:dyDescent="0.3">
      <c r="B378" s="172"/>
    </row>
    <row r="379" spans="2:2" x14ac:dyDescent="0.3">
      <c r="B379" s="172"/>
    </row>
    <row r="380" spans="2:2" x14ac:dyDescent="0.3">
      <c r="B380" s="172"/>
    </row>
    <row r="381" spans="2:2" x14ac:dyDescent="0.3">
      <c r="B381" s="172"/>
    </row>
    <row r="382" spans="2:2" x14ac:dyDescent="0.3">
      <c r="B382" s="172"/>
    </row>
    <row r="383" spans="2:2" x14ac:dyDescent="0.3">
      <c r="B383" s="172"/>
    </row>
    <row r="384" spans="2:2" x14ac:dyDescent="0.3">
      <c r="B384" s="172"/>
    </row>
    <row r="385" spans="2:2" x14ac:dyDescent="0.3">
      <c r="B385" s="172"/>
    </row>
    <row r="386" spans="2:2" x14ac:dyDescent="0.3">
      <c r="B386" s="172"/>
    </row>
    <row r="387" spans="2:2" x14ac:dyDescent="0.3">
      <c r="B387" s="172"/>
    </row>
    <row r="388" spans="2:2" x14ac:dyDescent="0.3">
      <c r="B388" s="172"/>
    </row>
    <row r="389" spans="2:2" x14ac:dyDescent="0.3">
      <c r="B389" s="172"/>
    </row>
    <row r="390" spans="2:2" x14ac:dyDescent="0.3">
      <c r="B390" s="172"/>
    </row>
    <row r="391" spans="2:2" x14ac:dyDescent="0.3">
      <c r="B391" s="172"/>
    </row>
    <row r="392" spans="2:2" x14ac:dyDescent="0.3">
      <c r="B392" s="172"/>
    </row>
    <row r="393" spans="2:2" x14ac:dyDescent="0.3">
      <c r="B393" s="172"/>
    </row>
    <row r="394" spans="2:2" x14ac:dyDescent="0.3">
      <c r="B394" s="172"/>
    </row>
    <row r="395" spans="2:2" x14ac:dyDescent="0.3">
      <c r="B395" s="172"/>
    </row>
    <row r="396" spans="2:2" x14ac:dyDescent="0.3">
      <c r="B396" s="172"/>
    </row>
    <row r="397" spans="2:2" x14ac:dyDescent="0.3">
      <c r="B397" s="172"/>
    </row>
    <row r="398" spans="2:2" x14ac:dyDescent="0.3">
      <c r="B398" s="172"/>
    </row>
    <row r="399" spans="2:2" x14ac:dyDescent="0.3">
      <c r="B399" s="172"/>
    </row>
    <row r="400" spans="2:2" x14ac:dyDescent="0.3">
      <c r="B400" s="172"/>
    </row>
    <row r="401" spans="2:2" x14ac:dyDescent="0.3">
      <c r="B401" s="172"/>
    </row>
    <row r="402" spans="2:2" x14ac:dyDescent="0.3">
      <c r="B402" s="172"/>
    </row>
    <row r="403" spans="2:2" x14ac:dyDescent="0.3">
      <c r="B403" s="172"/>
    </row>
    <row r="404" spans="2:2" x14ac:dyDescent="0.3">
      <c r="B404" s="172"/>
    </row>
    <row r="405" spans="2:2" x14ac:dyDescent="0.3">
      <c r="B405" s="172"/>
    </row>
    <row r="406" spans="2:2" x14ac:dyDescent="0.3">
      <c r="B406" s="172"/>
    </row>
    <row r="407" spans="2:2" x14ac:dyDescent="0.3">
      <c r="B407" s="172"/>
    </row>
    <row r="408" spans="2:2" x14ac:dyDescent="0.3">
      <c r="B408" s="172"/>
    </row>
    <row r="409" spans="2:2" x14ac:dyDescent="0.3">
      <c r="B409" s="172"/>
    </row>
    <row r="410" spans="2:2" x14ac:dyDescent="0.3">
      <c r="B410" s="172"/>
    </row>
    <row r="411" spans="2:2" x14ac:dyDescent="0.3">
      <c r="B411" s="172"/>
    </row>
    <row r="412" spans="2:2" x14ac:dyDescent="0.3">
      <c r="B412" s="172"/>
    </row>
    <row r="413" spans="2:2" x14ac:dyDescent="0.3">
      <c r="B413" s="172"/>
    </row>
    <row r="414" spans="2:2" x14ac:dyDescent="0.3">
      <c r="B414" s="172"/>
    </row>
    <row r="415" spans="2:2" x14ac:dyDescent="0.3">
      <c r="B415" s="172"/>
    </row>
    <row r="416" spans="2:2" x14ac:dyDescent="0.3">
      <c r="B416" s="172"/>
    </row>
    <row r="417" spans="2:2" x14ac:dyDescent="0.3">
      <c r="B417" s="172"/>
    </row>
    <row r="418" spans="2:2" x14ac:dyDescent="0.3">
      <c r="B418" s="172"/>
    </row>
    <row r="419" spans="2:2" x14ac:dyDescent="0.3">
      <c r="B419" s="172"/>
    </row>
    <row r="420" spans="2:2" x14ac:dyDescent="0.3">
      <c r="B420" s="172"/>
    </row>
    <row r="421" spans="2:2" x14ac:dyDescent="0.3">
      <c r="B421" s="172"/>
    </row>
    <row r="422" spans="2:2" x14ac:dyDescent="0.3">
      <c r="B422" s="172"/>
    </row>
    <row r="423" spans="2:2" x14ac:dyDescent="0.3">
      <c r="B423" s="172"/>
    </row>
    <row r="424" spans="2:2" x14ac:dyDescent="0.3">
      <c r="B424" s="172"/>
    </row>
    <row r="425" spans="2:2" x14ac:dyDescent="0.3">
      <c r="B425" s="172"/>
    </row>
    <row r="426" spans="2:2" x14ac:dyDescent="0.3">
      <c r="B426" s="172"/>
    </row>
    <row r="427" spans="2:2" x14ac:dyDescent="0.3">
      <c r="B427" s="172"/>
    </row>
    <row r="428" spans="2:2" x14ac:dyDescent="0.3">
      <c r="B428" s="172"/>
    </row>
    <row r="429" spans="2:2" x14ac:dyDescent="0.3">
      <c r="B429" s="172"/>
    </row>
    <row r="430" spans="2:2" x14ac:dyDescent="0.3">
      <c r="B430" s="172"/>
    </row>
    <row r="431" spans="2:2" x14ac:dyDescent="0.3">
      <c r="B431" s="172"/>
    </row>
    <row r="432" spans="2:2" x14ac:dyDescent="0.3">
      <c r="B432" s="172"/>
    </row>
    <row r="433" spans="2:2" x14ac:dyDescent="0.3">
      <c r="B433" s="172"/>
    </row>
    <row r="434" spans="2:2" x14ac:dyDescent="0.3">
      <c r="B434" s="172"/>
    </row>
    <row r="435" spans="2:2" x14ac:dyDescent="0.3">
      <c r="B435" s="172"/>
    </row>
    <row r="436" spans="2:2" x14ac:dyDescent="0.3">
      <c r="B436" s="172"/>
    </row>
    <row r="437" spans="2:2" x14ac:dyDescent="0.3">
      <c r="B437" s="172"/>
    </row>
    <row r="438" spans="2:2" x14ac:dyDescent="0.3">
      <c r="B438" s="172"/>
    </row>
    <row r="439" spans="2:2" x14ac:dyDescent="0.3">
      <c r="B439" s="172"/>
    </row>
    <row r="440" spans="2:2" x14ac:dyDescent="0.3">
      <c r="B440" s="172"/>
    </row>
    <row r="441" spans="2:2" x14ac:dyDescent="0.3">
      <c r="B441" s="172"/>
    </row>
    <row r="442" spans="2:2" x14ac:dyDescent="0.3">
      <c r="B442" s="172"/>
    </row>
    <row r="443" spans="2:2" x14ac:dyDescent="0.3">
      <c r="B443" s="172"/>
    </row>
    <row r="444" spans="2:2" x14ac:dyDescent="0.3">
      <c r="B444" s="172"/>
    </row>
    <row r="445" spans="2:2" x14ac:dyDescent="0.3">
      <c r="B445" s="172"/>
    </row>
    <row r="446" spans="2:2" x14ac:dyDescent="0.3">
      <c r="B446" s="172"/>
    </row>
    <row r="447" spans="2:2" x14ac:dyDescent="0.3">
      <c r="B447" s="172"/>
    </row>
    <row r="448" spans="2:2" x14ac:dyDescent="0.3">
      <c r="B448" s="172"/>
    </row>
    <row r="449" spans="2:2" x14ac:dyDescent="0.3">
      <c r="B449" s="172"/>
    </row>
    <row r="450" spans="2:2" x14ac:dyDescent="0.3">
      <c r="B450" s="172"/>
    </row>
    <row r="451" spans="2:2" x14ac:dyDescent="0.3">
      <c r="B451" s="172"/>
    </row>
    <row r="452" spans="2:2" x14ac:dyDescent="0.3">
      <c r="B452" s="172"/>
    </row>
    <row r="453" spans="2:2" x14ac:dyDescent="0.3">
      <c r="B453" s="172"/>
    </row>
    <row r="454" spans="2:2" x14ac:dyDescent="0.3">
      <c r="B454" s="172"/>
    </row>
    <row r="455" spans="2:2" x14ac:dyDescent="0.3">
      <c r="B455" s="172"/>
    </row>
    <row r="456" spans="2:2" x14ac:dyDescent="0.3">
      <c r="B456" s="172"/>
    </row>
    <row r="457" spans="2:2" x14ac:dyDescent="0.3">
      <c r="B457" s="172"/>
    </row>
    <row r="458" spans="2:2" x14ac:dyDescent="0.3">
      <c r="B458" s="172"/>
    </row>
    <row r="459" spans="2:2" x14ac:dyDescent="0.3">
      <c r="B459" s="172"/>
    </row>
    <row r="460" spans="2:2" x14ac:dyDescent="0.3">
      <c r="B460" s="172"/>
    </row>
    <row r="461" spans="2:2" x14ac:dyDescent="0.3">
      <c r="B461" s="172"/>
    </row>
    <row r="462" spans="2:2" x14ac:dyDescent="0.3">
      <c r="B462" s="172"/>
    </row>
    <row r="463" spans="2:2" x14ac:dyDescent="0.3">
      <c r="B463" s="172"/>
    </row>
    <row r="464" spans="2:2" x14ac:dyDescent="0.3">
      <c r="B464" s="172"/>
    </row>
    <row r="465" spans="2:2" x14ac:dyDescent="0.3">
      <c r="B465" s="172"/>
    </row>
    <row r="466" spans="2:2" x14ac:dyDescent="0.3">
      <c r="B466" s="172"/>
    </row>
    <row r="467" spans="2:2" x14ac:dyDescent="0.3">
      <c r="B467" s="172"/>
    </row>
    <row r="468" spans="2:2" x14ac:dyDescent="0.3">
      <c r="B468" s="172"/>
    </row>
    <row r="469" spans="2:2" x14ac:dyDescent="0.3">
      <c r="B469" s="172"/>
    </row>
    <row r="470" spans="2:2" x14ac:dyDescent="0.3">
      <c r="B470" s="172"/>
    </row>
    <row r="471" spans="2:2" x14ac:dyDescent="0.3">
      <c r="B471" s="172"/>
    </row>
    <row r="472" spans="2:2" x14ac:dyDescent="0.3">
      <c r="B472" s="172"/>
    </row>
    <row r="473" spans="2:2" x14ac:dyDescent="0.3">
      <c r="B473" s="172"/>
    </row>
    <row r="474" spans="2:2" x14ac:dyDescent="0.3">
      <c r="B474" s="172"/>
    </row>
    <row r="475" spans="2:2" x14ac:dyDescent="0.3">
      <c r="B475" s="172"/>
    </row>
    <row r="476" spans="2:2" x14ac:dyDescent="0.3">
      <c r="B476" s="172"/>
    </row>
    <row r="477" spans="2:2" x14ac:dyDescent="0.3">
      <c r="B477" s="172"/>
    </row>
    <row r="478" spans="2:2" x14ac:dyDescent="0.3">
      <c r="B478" s="172"/>
    </row>
    <row r="479" spans="2:2" x14ac:dyDescent="0.3">
      <c r="B479" s="172"/>
    </row>
    <row r="480" spans="2:2" x14ac:dyDescent="0.3">
      <c r="B480" s="172"/>
    </row>
    <row r="481" spans="2:2" x14ac:dyDescent="0.3">
      <c r="B481" s="172"/>
    </row>
    <row r="482" spans="2:2" x14ac:dyDescent="0.3">
      <c r="B482" s="172"/>
    </row>
    <row r="483" spans="2:2" x14ac:dyDescent="0.3">
      <c r="B483" s="172"/>
    </row>
    <row r="484" spans="2:2" x14ac:dyDescent="0.3">
      <c r="B484" s="172"/>
    </row>
    <row r="485" spans="2:2" x14ac:dyDescent="0.3">
      <c r="B485" s="172"/>
    </row>
    <row r="486" spans="2:2" x14ac:dyDescent="0.3">
      <c r="B486" s="172"/>
    </row>
    <row r="487" spans="2:2" x14ac:dyDescent="0.3">
      <c r="B487" s="172"/>
    </row>
    <row r="488" spans="2:2" x14ac:dyDescent="0.3">
      <c r="B488" s="172"/>
    </row>
    <row r="489" spans="2:2" x14ac:dyDescent="0.3">
      <c r="B489" s="172"/>
    </row>
    <row r="490" spans="2:2" x14ac:dyDescent="0.3">
      <c r="B490" s="172"/>
    </row>
    <row r="491" spans="2:2" x14ac:dyDescent="0.3">
      <c r="B491" s="172"/>
    </row>
    <row r="492" spans="2:2" x14ac:dyDescent="0.3">
      <c r="B492" s="172"/>
    </row>
    <row r="493" spans="2:2" x14ac:dyDescent="0.3">
      <c r="B493" s="172"/>
    </row>
    <row r="494" spans="2:2" x14ac:dyDescent="0.3">
      <c r="B494" s="172"/>
    </row>
    <row r="495" spans="2:2" x14ac:dyDescent="0.3">
      <c r="B495" s="172"/>
    </row>
    <row r="496" spans="2:2" x14ac:dyDescent="0.3">
      <c r="B496" s="172"/>
    </row>
    <row r="497" spans="2:2" x14ac:dyDescent="0.3">
      <c r="B497" s="172"/>
    </row>
    <row r="498" spans="2:2" x14ac:dyDescent="0.3">
      <c r="B498" s="172"/>
    </row>
    <row r="499" spans="2:2" x14ac:dyDescent="0.3">
      <c r="B499" s="172"/>
    </row>
    <row r="500" spans="2:2" x14ac:dyDescent="0.3">
      <c r="B500" s="172"/>
    </row>
    <row r="501" spans="2:2" x14ac:dyDescent="0.3">
      <c r="B501" s="172"/>
    </row>
    <row r="502" spans="2:2" x14ac:dyDescent="0.3">
      <c r="B502" s="172"/>
    </row>
    <row r="503" spans="2:2" x14ac:dyDescent="0.3">
      <c r="B503" s="172"/>
    </row>
    <row r="504" spans="2:2" x14ac:dyDescent="0.3">
      <c r="B504" s="172"/>
    </row>
    <row r="505" spans="2:2" x14ac:dyDescent="0.3">
      <c r="B505" s="172"/>
    </row>
    <row r="506" spans="2:2" x14ac:dyDescent="0.3">
      <c r="B506" s="172"/>
    </row>
    <row r="507" spans="2:2" x14ac:dyDescent="0.3">
      <c r="B507" s="172"/>
    </row>
    <row r="508" spans="2:2" x14ac:dyDescent="0.3">
      <c r="B508" s="172"/>
    </row>
    <row r="509" spans="2:2" x14ac:dyDescent="0.3">
      <c r="B509" s="172"/>
    </row>
    <row r="510" spans="2:2" x14ac:dyDescent="0.3">
      <c r="B510" s="172"/>
    </row>
    <row r="511" spans="2:2" x14ac:dyDescent="0.3">
      <c r="B511" s="172"/>
    </row>
    <row r="512" spans="2:2" x14ac:dyDescent="0.3">
      <c r="B512" s="172"/>
    </row>
    <row r="513" spans="2:2" x14ac:dyDescent="0.3">
      <c r="B513" s="172"/>
    </row>
    <row r="514" spans="2:2" x14ac:dyDescent="0.3">
      <c r="B514" s="172"/>
    </row>
    <row r="515" spans="2:2" x14ac:dyDescent="0.3">
      <c r="B515" s="172"/>
    </row>
    <row r="516" spans="2:2" x14ac:dyDescent="0.3">
      <c r="B516" s="172"/>
    </row>
    <row r="517" spans="2:2" x14ac:dyDescent="0.3">
      <c r="B517" s="172"/>
    </row>
    <row r="518" spans="2:2" x14ac:dyDescent="0.3">
      <c r="B518" s="172"/>
    </row>
    <row r="519" spans="2:2" x14ac:dyDescent="0.3">
      <c r="B519" s="172"/>
    </row>
    <row r="520" spans="2:2" x14ac:dyDescent="0.3">
      <c r="B520" s="172"/>
    </row>
    <row r="521" spans="2:2" x14ac:dyDescent="0.3">
      <c r="B521" s="172"/>
    </row>
    <row r="522" spans="2:2" x14ac:dyDescent="0.3">
      <c r="B522" s="172"/>
    </row>
    <row r="523" spans="2:2" x14ac:dyDescent="0.3">
      <c r="B523" s="172"/>
    </row>
    <row r="524" spans="2:2" x14ac:dyDescent="0.3">
      <c r="B524" s="172"/>
    </row>
    <row r="525" spans="2:2" x14ac:dyDescent="0.3">
      <c r="B525" s="172"/>
    </row>
    <row r="526" spans="2:2" x14ac:dyDescent="0.3">
      <c r="B526" s="172"/>
    </row>
    <row r="527" spans="2:2" x14ac:dyDescent="0.3">
      <c r="B527" s="172"/>
    </row>
    <row r="528" spans="2:2" x14ac:dyDescent="0.3">
      <c r="B528" s="172"/>
    </row>
    <row r="529" spans="2:2" x14ac:dyDescent="0.3">
      <c r="B529" s="172"/>
    </row>
    <row r="530" spans="2:2" x14ac:dyDescent="0.3">
      <c r="B530" s="172"/>
    </row>
    <row r="531" spans="2:2" x14ac:dyDescent="0.3">
      <c r="B531" s="172"/>
    </row>
    <row r="532" spans="2:2" x14ac:dyDescent="0.3">
      <c r="B532" s="172"/>
    </row>
    <row r="533" spans="2:2" x14ac:dyDescent="0.3">
      <c r="B533" s="172"/>
    </row>
    <row r="534" spans="2:2" x14ac:dyDescent="0.3">
      <c r="B534" s="172"/>
    </row>
    <row r="535" spans="2:2" x14ac:dyDescent="0.3">
      <c r="B535" s="172"/>
    </row>
    <row r="536" spans="2:2" x14ac:dyDescent="0.3">
      <c r="B536" s="172"/>
    </row>
    <row r="537" spans="2:2" x14ac:dyDescent="0.3">
      <c r="B537" s="172"/>
    </row>
    <row r="538" spans="2:2" x14ac:dyDescent="0.3">
      <c r="B538" s="172"/>
    </row>
    <row r="539" spans="2:2" x14ac:dyDescent="0.3">
      <c r="B539" s="172"/>
    </row>
    <row r="540" spans="2:2" x14ac:dyDescent="0.3">
      <c r="B540" s="172"/>
    </row>
    <row r="541" spans="2:2" x14ac:dyDescent="0.3">
      <c r="B541" s="172"/>
    </row>
    <row r="542" spans="2:2" x14ac:dyDescent="0.3">
      <c r="B542" s="172"/>
    </row>
    <row r="543" spans="2:2" x14ac:dyDescent="0.3">
      <c r="B543" s="172"/>
    </row>
    <row r="544" spans="2:2" x14ac:dyDescent="0.3">
      <c r="B544" s="172"/>
    </row>
    <row r="545" spans="2:2" x14ac:dyDescent="0.3">
      <c r="B545" s="172"/>
    </row>
    <row r="546" spans="2:2" x14ac:dyDescent="0.3">
      <c r="B546" s="172"/>
    </row>
    <row r="547" spans="2:2" x14ac:dyDescent="0.3">
      <c r="B547" s="172"/>
    </row>
    <row r="548" spans="2:2" x14ac:dyDescent="0.3">
      <c r="B548" s="172"/>
    </row>
    <row r="549" spans="2:2" x14ac:dyDescent="0.3">
      <c r="B549" s="172"/>
    </row>
    <row r="550" spans="2:2" x14ac:dyDescent="0.3">
      <c r="B550" s="172"/>
    </row>
    <row r="551" spans="2:2" x14ac:dyDescent="0.3">
      <c r="B551" s="172"/>
    </row>
    <row r="552" spans="2:2" x14ac:dyDescent="0.3">
      <c r="B552" s="172"/>
    </row>
    <row r="553" spans="2:2" x14ac:dyDescent="0.3">
      <c r="B553" s="172"/>
    </row>
    <row r="554" spans="2:2" x14ac:dyDescent="0.3">
      <c r="B554" s="172"/>
    </row>
    <row r="555" spans="2:2" x14ac:dyDescent="0.3">
      <c r="B555" s="172"/>
    </row>
    <row r="556" spans="2:2" x14ac:dyDescent="0.3">
      <c r="B556" s="172"/>
    </row>
    <row r="557" spans="2:2" x14ac:dyDescent="0.3">
      <c r="B557" s="172"/>
    </row>
    <row r="558" spans="2:2" x14ac:dyDescent="0.3">
      <c r="B558" s="172"/>
    </row>
    <row r="559" spans="2:2" x14ac:dyDescent="0.3">
      <c r="B559" s="172"/>
    </row>
    <row r="560" spans="2:2" x14ac:dyDescent="0.3">
      <c r="B560" s="172"/>
    </row>
    <row r="561" spans="2:2" x14ac:dyDescent="0.3">
      <c r="B561" s="172"/>
    </row>
    <row r="562" spans="2:2" x14ac:dyDescent="0.3">
      <c r="B562" s="172"/>
    </row>
    <row r="563" spans="2:2" x14ac:dyDescent="0.3">
      <c r="B563" s="172"/>
    </row>
    <row r="564" spans="2:2" x14ac:dyDescent="0.3">
      <c r="B564" s="172"/>
    </row>
    <row r="565" spans="2:2" x14ac:dyDescent="0.3">
      <c r="B565" s="172"/>
    </row>
    <row r="566" spans="2:2" x14ac:dyDescent="0.3">
      <c r="B566" s="172"/>
    </row>
    <row r="567" spans="2:2" x14ac:dyDescent="0.3">
      <c r="B567" s="172"/>
    </row>
    <row r="568" spans="2:2" x14ac:dyDescent="0.3">
      <c r="B568" s="172"/>
    </row>
    <row r="569" spans="2:2" x14ac:dyDescent="0.3">
      <c r="B569" s="172"/>
    </row>
    <row r="570" spans="2:2" x14ac:dyDescent="0.3">
      <c r="B570" s="172"/>
    </row>
    <row r="571" spans="2:2" x14ac:dyDescent="0.3">
      <c r="B571" s="172"/>
    </row>
    <row r="572" spans="2:2" x14ac:dyDescent="0.3">
      <c r="B572" s="172"/>
    </row>
    <row r="573" spans="2:2" x14ac:dyDescent="0.3">
      <c r="B573" s="172"/>
    </row>
    <row r="574" spans="2:2" x14ac:dyDescent="0.3">
      <c r="B574" s="172"/>
    </row>
    <row r="575" spans="2:2" x14ac:dyDescent="0.3">
      <c r="B575" s="172"/>
    </row>
    <row r="576" spans="2:2" x14ac:dyDescent="0.3">
      <c r="B576" s="172"/>
    </row>
    <row r="577" spans="2:2" x14ac:dyDescent="0.3">
      <c r="B577" s="172"/>
    </row>
    <row r="578" spans="2:2" x14ac:dyDescent="0.3">
      <c r="B578" s="172"/>
    </row>
    <row r="579" spans="2:2" x14ac:dyDescent="0.3">
      <c r="B579" s="172"/>
    </row>
    <row r="580" spans="2:2" x14ac:dyDescent="0.3">
      <c r="B580" s="172"/>
    </row>
    <row r="581" spans="2:2" x14ac:dyDescent="0.3">
      <c r="B581" s="172"/>
    </row>
    <row r="582" spans="2:2" x14ac:dyDescent="0.3">
      <c r="B582" s="172"/>
    </row>
    <row r="583" spans="2:2" x14ac:dyDescent="0.3">
      <c r="B583" s="172"/>
    </row>
    <row r="584" spans="2:2" x14ac:dyDescent="0.3">
      <c r="B584" s="172"/>
    </row>
    <row r="585" spans="2:2" x14ac:dyDescent="0.3">
      <c r="B585" s="172"/>
    </row>
    <row r="586" spans="2:2" x14ac:dyDescent="0.3">
      <c r="B586" s="172"/>
    </row>
    <row r="587" spans="2:2" x14ac:dyDescent="0.3">
      <c r="B587" s="172"/>
    </row>
    <row r="588" spans="2:2" x14ac:dyDescent="0.3">
      <c r="B588" s="172"/>
    </row>
    <row r="589" spans="2:2" x14ac:dyDescent="0.3">
      <c r="B589" s="172"/>
    </row>
    <row r="590" spans="2:2" x14ac:dyDescent="0.3">
      <c r="B590" s="172"/>
    </row>
    <row r="591" spans="2:2" x14ac:dyDescent="0.3">
      <c r="B591" s="172"/>
    </row>
    <row r="592" spans="2:2" x14ac:dyDescent="0.3">
      <c r="B592" s="172"/>
    </row>
    <row r="593" spans="2:2" x14ac:dyDescent="0.3">
      <c r="B593" s="172"/>
    </row>
    <row r="594" spans="2:2" x14ac:dyDescent="0.3">
      <c r="B594" s="172"/>
    </row>
    <row r="595" spans="2:2" x14ac:dyDescent="0.3">
      <c r="B595" s="172"/>
    </row>
    <row r="596" spans="2:2" x14ac:dyDescent="0.3">
      <c r="B596" s="172"/>
    </row>
    <row r="597" spans="2:2" x14ac:dyDescent="0.3">
      <c r="B597" s="172"/>
    </row>
    <row r="598" spans="2:2" x14ac:dyDescent="0.3">
      <c r="B598" s="172"/>
    </row>
    <row r="599" spans="2:2" x14ac:dyDescent="0.3">
      <c r="B599" s="172"/>
    </row>
    <row r="600" spans="2:2" x14ac:dyDescent="0.3">
      <c r="B600" s="172"/>
    </row>
    <row r="601" spans="2:2" x14ac:dyDescent="0.3">
      <c r="B601" s="172"/>
    </row>
    <row r="602" spans="2:2" x14ac:dyDescent="0.3">
      <c r="B602" s="172"/>
    </row>
    <row r="603" spans="2:2" x14ac:dyDescent="0.3">
      <c r="B603" s="172"/>
    </row>
    <row r="604" spans="2:2" x14ac:dyDescent="0.3">
      <c r="B604" s="172"/>
    </row>
    <row r="605" spans="2:2" x14ac:dyDescent="0.3">
      <c r="B605" s="172"/>
    </row>
    <row r="606" spans="2:2" x14ac:dyDescent="0.3">
      <c r="B606" s="172"/>
    </row>
    <row r="607" spans="2:2" x14ac:dyDescent="0.3">
      <c r="B607" s="172"/>
    </row>
    <row r="608" spans="2:2" x14ac:dyDescent="0.3">
      <c r="B608" s="172"/>
    </row>
    <row r="609" spans="2:2" x14ac:dyDescent="0.3">
      <c r="B609" s="172"/>
    </row>
    <row r="610" spans="2:2" x14ac:dyDescent="0.3">
      <c r="B610" s="172"/>
    </row>
    <row r="611" spans="2:2" x14ac:dyDescent="0.3">
      <c r="B611" s="172"/>
    </row>
    <row r="612" spans="2:2" x14ac:dyDescent="0.3">
      <c r="B612" s="172"/>
    </row>
    <row r="613" spans="2:2" x14ac:dyDescent="0.3">
      <c r="B613" s="172"/>
    </row>
    <row r="614" spans="2:2" x14ac:dyDescent="0.3">
      <c r="B614" s="172"/>
    </row>
    <row r="615" spans="2:2" x14ac:dyDescent="0.3">
      <c r="B615" s="172"/>
    </row>
    <row r="616" spans="2:2" x14ac:dyDescent="0.3">
      <c r="B616" s="172"/>
    </row>
    <row r="617" spans="2:2" x14ac:dyDescent="0.3">
      <c r="B617" s="172"/>
    </row>
    <row r="618" spans="2:2" x14ac:dyDescent="0.3">
      <c r="B618" s="172"/>
    </row>
    <row r="619" spans="2:2" x14ac:dyDescent="0.3">
      <c r="B619" s="172"/>
    </row>
    <row r="620" spans="2:2" x14ac:dyDescent="0.3">
      <c r="B620" s="172"/>
    </row>
    <row r="621" spans="2:2" x14ac:dyDescent="0.3">
      <c r="B621" s="172"/>
    </row>
    <row r="622" spans="2:2" x14ac:dyDescent="0.3">
      <c r="B622" s="172"/>
    </row>
    <row r="623" spans="2:2" x14ac:dyDescent="0.3">
      <c r="B623" s="172"/>
    </row>
    <row r="624" spans="2:2" x14ac:dyDescent="0.3">
      <c r="B624" s="172"/>
    </row>
    <row r="625" spans="2:2" x14ac:dyDescent="0.3">
      <c r="B625" s="172"/>
    </row>
    <row r="626" spans="2:2" x14ac:dyDescent="0.3">
      <c r="B626" s="172"/>
    </row>
    <row r="627" spans="2:2" x14ac:dyDescent="0.3">
      <c r="B627" s="172"/>
    </row>
    <row r="628" spans="2:2" x14ac:dyDescent="0.3">
      <c r="B628" s="172"/>
    </row>
    <row r="629" spans="2:2" x14ac:dyDescent="0.3">
      <c r="B629" s="172"/>
    </row>
    <row r="630" spans="2:2" x14ac:dyDescent="0.3">
      <c r="B630" s="172"/>
    </row>
    <row r="631" spans="2:2" x14ac:dyDescent="0.3">
      <c r="B631" s="172"/>
    </row>
    <row r="632" spans="2:2" x14ac:dyDescent="0.3">
      <c r="B632" s="172"/>
    </row>
    <row r="633" spans="2:2" x14ac:dyDescent="0.3">
      <c r="B633" s="172"/>
    </row>
    <row r="634" spans="2:2" x14ac:dyDescent="0.3">
      <c r="B634" s="172"/>
    </row>
    <row r="635" spans="2:2" x14ac:dyDescent="0.3">
      <c r="B635" s="172"/>
    </row>
    <row r="636" spans="2:2" x14ac:dyDescent="0.3">
      <c r="B636" s="172"/>
    </row>
    <row r="637" spans="2:2" x14ac:dyDescent="0.3">
      <c r="B637" s="172"/>
    </row>
    <row r="638" spans="2:2" x14ac:dyDescent="0.3">
      <c r="B638" s="172"/>
    </row>
    <row r="639" spans="2:2" x14ac:dyDescent="0.3">
      <c r="B639" s="172"/>
    </row>
    <row r="640" spans="2:2" x14ac:dyDescent="0.3">
      <c r="B640" s="172"/>
    </row>
    <row r="641" spans="2:2" x14ac:dyDescent="0.3">
      <c r="B641" s="172"/>
    </row>
    <row r="642" spans="2:2" x14ac:dyDescent="0.3">
      <c r="B642" s="172"/>
    </row>
    <row r="643" spans="2:2" x14ac:dyDescent="0.3">
      <c r="B643" s="172"/>
    </row>
    <row r="644" spans="2:2" x14ac:dyDescent="0.3">
      <c r="B644" s="172"/>
    </row>
    <row r="645" spans="2:2" x14ac:dyDescent="0.3">
      <c r="B645" s="172"/>
    </row>
    <row r="646" spans="2:2" x14ac:dyDescent="0.3">
      <c r="B646" s="172"/>
    </row>
    <row r="647" spans="2:2" x14ac:dyDescent="0.3">
      <c r="B647" s="172"/>
    </row>
    <row r="648" spans="2:2" x14ac:dyDescent="0.3">
      <c r="B648" s="172"/>
    </row>
    <row r="649" spans="2:2" x14ac:dyDescent="0.3">
      <c r="B649" s="172"/>
    </row>
    <row r="650" spans="2:2" x14ac:dyDescent="0.3">
      <c r="B650" s="172"/>
    </row>
    <row r="651" spans="2:2" x14ac:dyDescent="0.3">
      <c r="B651" s="172"/>
    </row>
    <row r="652" spans="2:2" x14ac:dyDescent="0.3">
      <c r="B652" s="172"/>
    </row>
    <row r="653" spans="2:2" x14ac:dyDescent="0.3">
      <c r="B653" s="172"/>
    </row>
    <row r="654" spans="2:2" x14ac:dyDescent="0.3">
      <c r="B654" s="172"/>
    </row>
    <row r="655" spans="2:2" x14ac:dyDescent="0.3">
      <c r="B655" s="172"/>
    </row>
    <row r="656" spans="2:2" x14ac:dyDescent="0.3">
      <c r="B656" s="172"/>
    </row>
    <row r="657" spans="2:2" x14ac:dyDescent="0.3">
      <c r="B657" s="172"/>
    </row>
    <row r="658" spans="2:2" x14ac:dyDescent="0.3">
      <c r="B658" s="172"/>
    </row>
    <row r="659" spans="2:2" x14ac:dyDescent="0.3">
      <c r="B659" s="172"/>
    </row>
    <row r="660" spans="2:2" x14ac:dyDescent="0.3">
      <c r="B660" s="172"/>
    </row>
    <row r="661" spans="2:2" x14ac:dyDescent="0.3">
      <c r="B661" s="172"/>
    </row>
    <row r="662" spans="2:2" x14ac:dyDescent="0.3">
      <c r="B662" s="172"/>
    </row>
    <row r="663" spans="2:2" x14ac:dyDescent="0.3">
      <c r="B663" s="172"/>
    </row>
    <row r="664" spans="2:2" x14ac:dyDescent="0.3">
      <c r="B664" s="172"/>
    </row>
    <row r="665" spans="2:2" x14ac:dyDescent="0.3">
      <c r="B665" s="172"/>
    </row>
    <row r="666" spans="2:2" x14ac:dyDescent="0.3">
      <c r="B666" s="172"/>
    </row>
    <row r="667" spans="2:2" x14ac:dyDescent="0.3">
      <c r="B667" s="172"/>
    </row>
    <row r="668" spans="2:2" x14ac:dyDescent="0.3">
      <c r="B668" s="172"/>
    </row>
    <row r="669" spans="2:2" x14ac:dyDescent="0.3">
      <c r="B669" s="172"/>
    </row>
    <row r="670" spans="2:2" x14ac:dyDescent="0.3">
      <c r="B670" s="172"/>
    </row>
    <row r="671" spans="2:2" x14ac:dyDescent="0.3">
      <c r="B671" s="172"/>
    </row>
    <row r="672" spans="2:2" x14ac:dyDescent="0.3">
      <c r="B672" s="172"/>
    </row>
    <row r="673" spans="2:2" x14ac:dyDescent="0.3">
      <c r="B673" s="172"/>
    </row>
    <row r="674" spans="2:2" x14ac:dyDescent="0.3">
      <c r="B674" s="172"/>
    </row>
    <row r="675" spans="2:2" x14ac:dyDescent="0.3">
      <c r="B675" s="172"/>
    </row>
    <row r="676" spans="2:2" x14ac:dyDescent="0.3">
      <c r="B676" s="172"/>
    </row>
    <row r="677" spans="2:2" x14ac:dyDescent="0.3">
      <c r="B677" s="172"/>
    </row>
    <row r="678" spans="2:2" x14ac:dyDescent="0.3">
      <c r="B678" s="172"/>
    </row>
    <row r="679" spans="2:2" x14ac:dyDescent="0.3">
      <c r="B679" s="172"/>
    </row>
    <row r="680" spans="2:2" x14ac:dyDescent="0.3">
      <c r="B680" s="172"/>
    </row>
    <row r="681" spans="2:2" x14ac:dyDescent="0.3">
      <c r="B681" s="172"/>
    </row>
    <row r="682" spans="2:2" x14ac:dyDescent="0.3">
      <c r="B682" s="172"/>
    </row>
    <row r="683" spans="2:2" x14ac:dyDescent="0.3">
      <c r="B683" s="172"/>
    </row>
    <row r="684" spans="2:2" x14ac:dyDescent="0.3">
      <c r="B684" s="172"/>
    </row>
    <row r="685" spans="2:2" x14ac:dyDescent="0.3">
      <c r="B685" s="172"/>
    </row>
    <row r="686" spans="2:2" x14ac:dyDescent="0.3">
      <c r="B686" s="172"/>
    </row>
    <row r="687" spans="2:2" x14ac:dyDescent="0.3">
      <c r="B687" s="172"/>
    </row>
    <row r="688" spans="2:2" x14ac:dyDescent="0.3">
      <c r="B688" s="172"/>
    </row>
    <row r="689" spans="2:2" x14ac:dyDescent="0.3">
      <c r="B689" s="172"/>
    </row>
    <row r="690" spans="2:2" x14ac:dyDescent="0.3">
      <c r="B690" s="172"/>
    </row>
    <row r="691" spans="2:2" x14ac:dyDescent="0.3">
      <c r="B691" s="172"/>
    </row>
    <row r="692" spans="2:2" x14ac:dyDescent="0.3">
      <c r="B692" s="172"/>
    </row>
    <row r="693" spans="2:2" x14ac:dyDescent="0.3">
      <c r="B693" s="172"/>
    </row>
    <row r="694" spans="2:2" x14ac:dyDescent="0.3">
      <c r="B694" s="172"/>
    </row>
    <row r="695" spans="2:2" x14ac:dyDescent="0.3">
      <c r="B695" s="172"/>
    </row>
    <row r="696" spans="2:2" x14ac:dyDescent="0.3">
      <c r="B696" s="172"/>
    </row>
    <row r="697" spans="2:2" x14ac:dyDescent="0.3">
      <c r="B697" s="172"/>
    </row>
    <row r="698" spans="2:2" x14ac:dyDescent="0.3">
      <c r="B698" s="172"/>
    </row>
    <row r="699" spans="2:2" x14ac:dyDescent="0.3">
      <c r="B699" s="172"/>
    </row>
    <row r="700" spans="2:2" x14ac:dyDescent="0.3">
      <c r="B700" s="172"/>
    </row>
    <row r="701" spans="2:2" x14ac:dyDescent="0.3">
      <c r="B701" s="172"/>
    </row>
    <row r="702" spans="2:2" x14ac:dyDescent="0.3">
      <c r="B702" s="172"/>
    </row>
    <row r="703" spans="2:2" x14ac:dyDescent="0.3">
      <c r="B703" s="172"/>
    </row>
    <row r="704" spans="2:2" x14ac:dyDescent="0.3">
      <c r="B704" s="172"/>
    </row>
    <row r="705" spans="2:2" x14ac:dyDescent="0.3">
      <c r="B705" s="172"/>
    </row>
    <row r="706" spans="2:2" x14ac:dyDescent="0.3">
      <c r="B706" s="172"/>
    </row>
    <row r="707" spans="2:2" x14ac:dyDescent="0.3">
      <c r="B707" s="172"/>
    </row>
    <row r="708" spans="2:2" x14ac:dyDescent="0.3">
      <c r="B708" s="172"/>
    </row>
    <row r="709" spans="2:2" x14ac:dyDescent="0.3">
      <c r="B709" s="172"/>
    </row>
    <row r="710" spans="2:2" x14ac:dyDescent="0.3">
      <c r="B710" s="172"/>
    </row>
    <row r="711" spans="2:2" x14ac:dyDescent="0.3">
      <c r="B711" s="172"/>
    </row>
    <row r="712" spans="2:2" x14ac:dyDescent="0.3">
      <c r="B712" s="172"/>
    </row>
    <row r="713" spans="2:2" x14ac:dyDescent="0.3">
      <c r="B713" s="172"/>
    </row>
    <row r="714" spans="2:2" x14ac:dyDescent="0.3">
      <c r="B714" s="172"/>
    </row>
    <row r="715" spans="2:2" x14ac:dyDescent="0.3">
      <c r="B715" s="172"/>
    </row>
    <row r="716" spans="2:2" x14ac:dyDescent="0.3">
      <c r="B716" s="172"/>
    </row>
    <row r="717" spans="2:2" x14ac:dyDescent="0.3">
      <c r="B717" s="172"/>
    </row>
    <row r="718" spans="2:2" x14ac:dyDescent="0.3">
      <c r="B718" s="172"/>
    </row>
    <row r="719" spans="2:2" x14ac:dyDescent="0.3">
      <c r="B719" s="172"/>
    </row>
    <row r="720" spans="2:2" x14ac:dyDescent="0.3">
      <c r="B720" s="172"/>
    </row>
    <row r="721" spans="2:2" x14ac:dyDescent="0.3">
      <c r="B721" s="172"/>
    </row>
    <row r="722" spans="2:2" x14ac:dyDescent="0.3">
      <c r="B722" s="172"/>
    </row>
    <row r="723" spans="2:2" x14ac:dyDescent="0.3">
      <c r="B723" s="172"/>
    </row>
    <row r="724" spans="2:2" x14ac:dyDescent="0.3">
      <c r="B724" s="172"/>
    </row>
    <row r="725" spans="2:2" x14ac:dyDescent="0.3">
      <c r="B725" s="172"/>
    </row>
    <row r="726" spans="2:2" x14ac:dyDescent="0.3">
      <c r="B726" s="172"/>
    </row>
    <row r="727" spans="2:2" x14ac:dyDescent="0.3">
      <c r="B727" s="172"/>
    </row>
    <row r="728" spans="2:2" x14ac:dyDescent="0.3">
      <c r="B728" s="172"/>
    </row>
    <row r="729" spans="2:2" x14ac:dyDescent="0.3">
      <c r="B729" s="172"/>
    </row>
    <row r="730" spans="2:2" x14ac:dyDescent="0.3">
      <c r="B730" s="172"/>
    </row>
    <row r="731" spans="2:2" x14ac:dyDescent="0.3">
      <c r="B731" s="172"/>
    </row>
    <row r="732" spans="2:2" x14ac:dyDescent="0.3">
      <c r="B732" s="172"/>
    </row>
    <row r="733" spans="2:2" x14ac:dyDescent="0.3">
      <c r="B733" s="172"/>
    </row>
    <row r="734" spans="2:2" x14ac:dyDescent="0.3">
      <c r="B734" s="172"/>
    </row>
    <row r="735" spans="2:2" x14ac:dyDescent="0.3">
      <c r="B735" s="172"/>
    </row>
    <row r="736" spans="2:2" x14ac:dyDescent="0.3">
      <c r="B736" s="172"/>
    </row>
    <row r="737" spans="2:2" x14ac:dyDescent="0.3">
      <c r="B737" s="172"/>
    </row>
    <row r="738" spans="2:2" x14ac:dyDescent="0.3">
      <c r="B738" s="172"/>
    </row>
    <row r="739" spans="2:2" x14ac:dyDescent="0.3">
      <c r="B739" s="172"/>
    </row>
    <row r="740" spans="2:2" x14ac:dyDescent="0.3">
      <c r="B740" s="172"/>
    </row>
    <row r="741" spans="2:2" x14ac:dyDescent="0.3">
      <c r="B741" s="172"/>
    </row>
    <row r="742" spans="2:2" x14ac:dyDescent="0.3">
      <c r="B742" s="172"/>
    </row>
    <row r="743" spans="2:2" x14ac:dyDescent="0.3">
      <c r="B743" s="172"/>
    </row>
    <row r="744" spans="2:2" x14ac:dyDescent="0.3">
      <c r="B744" s="172"/>
    </row>
    <row r="745" spans="2:2" x14ac:dyDescent="0.3">
      <c r="B745" s="172"/>
    </row>
    <row r="746" spans="2:2" x14ac:dyDescent="0.3">
      <c r="B746" s="172"/>
    </row>
    <row r="747" spans="2:2" x14ac:dyDescent="0.3">
      <c r="B747" s="172"/>
    </row>
    <row r="748" spans="2:2" x14ac:dyDescent="0.3">
      <c r="B748" s="172"/>
    </row>
    <row r="749" spans="2:2" x14ac:dyDescent="0.3">
      <c r="B749" s="172"/>
    </row>
    <row r="750" spans="2:2" x14ac:dyDescent="0.3">
      <c r="B750" s="172"/>
    </row>
    <row r="751" spans="2:2" x14ac:dyDescent="0.3">
      <c r="B751" s="172"/>
    </row>
    <row r="752" spans="2:2" x14ac:dyDescent="0.3">
      <c r="B752" s="172"/>
    </row>
    <row r="753" spans="2:2" x14ac:dyDescent="0.3">
      <c r="B753" s="172"/>
    </row>
    <row r="754" spans="2:2" x14ac:dyDescent="0.3">
      <c r="B754" s="172"/>
    </row>
    <row r="755" spans="2:2" x14ac:dyDescent="0.3">
      <c r="B755" s="172"/>
    </row>
    <row r="756" spans="2:2" x14ac:dyDescent="0.3">
      <c r="B756" s="172"/>
    </row>
    <row r="757" spans="2:2" x14ac:dyDescent="0.3">
      <c r="B757" s="172"/>
    </row>
    <row r="758" spans="2:2" x14ac:dyDescent="0.3">
      <c r="B758" s="172"/>
    </row>
    <row r="759" spans="2:2" x14ac:dyDescent="0.3">
      <c r="B759" s="172"/>
    </row>
    <row r="760" spans="2:2" x14ac:dyDescent="0.3">
      <c r="B760" s="172"/>
    </row>
    <row r="761" spans="2:2" x14ac:dyDescent="0.3">
      <c r="B761" s="172"/>
    </row>
    <row r="762" spans="2:2" x14ac:dyDescent="0.3">
      <c r="B762" s="172"/>
    </row>
    <row r="763" spans="2:2" x14ac:dyDescent="0.3">
      <c r="B763" s="172"/>
    </row>
    <row r="764" spans="2:2" x14ac:dyDescent="0.3">
      <c r="B764" s="172"/>
    </row>
    <row r="765" spans="2:2" x14ac:dyDescent="0.3">
      <c r="B765" s="172"/>
    </row>
    <row r="766" spans="2:2" x14ac:dyDescent="0.3">
      <c r="B766" s="172"/>
    </row>
    <row r="767" spans="2:2" x14ac:dyDescent="0.3">
      <c r="B767" s="172"/>
    </row>
    <row r="768" spans="2:2" x14ac:dyDescent="0.3">
      <c r="B768" s="172"/>
    </row>
    <row r="769" spans="2:2" x14ac:dyDescent="0.3">
      <c r="B769" s="172"/>
    </row>
    <row r="770" spans="2:2" x14ac:dyDescent="0.3">
      <c r="B770" s="172"/>
    </row>
    <row r="771" spans="2:2" x14ac:dyDescent="0.3">
      <c r="B771" s="172"/>
    </row>
    <row r="772" spans="2:2" x14ac:dyDescent="0.3">
      <c r="B772" s="172"/>
    </row>
    <row r="773" spans="2:2" x14ac:dyDescent="0.3">
      <c r="B773" s="172"/>
    </row>
    <row r="774" spans="2:2" x14ac:dyDescent="0.3">
      <c r="B774" s="172"/>
    </row>
    <row r="775" spans="2:2" x14ac:dyDescent="0.3">
      <c r="B775" s="172"/>
    </row>
    <row r="776" spans="2:2" x14ac:dyDescent="0.3">
      <c r="B776" s="172"/>
    </row>
    <row r="777" spans="2:2" x14ac:dyDescent="0.3">
      <c r="B777" s="172"/>
    </row>
    <row r="778" spans="2:2" x14ac:dyDescent="0.3">
      <c r="B778" s="172"/>
    </row>
    <row r="779" spans="2:2" x14ac:dyDescent="0.3">
      <c r="B779" s="172"/>
    </row>
    <row r="780" spans="2:2" x14ac:dyDescent="0.3">
      <c r="B780" s="172"/>
    </row>
    <row r="781" spans="2:2" x14ac:dyDescent="0.3">
      <c r="B781" s="172"/>
    </row>
    <row r="782" spans="2:2" x14ac:dyDescent="0.3">
      <c r="B782" s="172"/>
    </row>
    <row r="783" spans="2:2" x14ac:dyDescent="0.3">
      <c r="B783" s="172"/>
    </row>
    <row r="784" spans="2:2" x14ac:dyDescent="0.3">
      <c r="B784" s="172"/>
    </row>
    <row r="785" spans="2:2" x14ac:dyDescent="0.3">
      <c r="B785" s="172"/>
    </row>
    <row r="786" spans="2:2" x14ac:dyDescent="0.3">
      <c r="B786" s="172"/>
    </row>
    <row r="787" spans="2:2" x14ac:dyDescent="0.3">
      <c r="B787" s="172"/>
    </row>
    <row r="788" spans="2:2" x14ac:dyDescent="0.3">
      <c r="B788" s="172"/>
    </row>
    <row r="789" spans="2:2" x14ac:dyDescent="0.3">
      <c r="B789" s="172"/>
    </row>
    <row r="790" spans="2:2" x14ac:dyDescent="0.3">
      <c r="B790" s="172"/>
    </row>
    <row r="791" spans="2:2" x14ac:dyDescent="0.3">
      <c r="B791" s="172"/>
    </row>
    <row r="792" spans="2:2" x14ac:dyDescent="0.3">
      <c r="B792" s="172"/>
    </row>
    <row r="793" spans="2:2" x14ac:dyDescent="0.3">
      <c r="B793" s="172"/>
    </row>
    <row r="794" spans="2:2" x14ac:dyDescent="0.3">
      <c r="B794" s="172"/>
    </row>
    <row r="795" spans="2:2" x14ac:dyDescent="0.3">
      <c r="B795" s="172"/>
    </row>
    <row r="796" spans="2:2" x14ac:dyDescent="0.3">
      <c r="B796" s="172"/>
    </row>
    <row r="797" spans="2:2" x14ac:dyDescent="0.3">
      <c r="B797" s="172"/>
    </row>
    <row r="798" spans="2:2" x14ac:dyDescent="0.3">
      <c r="B798" s="172"/>
    </row>
    <row r="799" spans="2:2" x14ac:dyDescent="0.3">
      <c r="B799" s="172"/>
    </row>
    <row r="800" spans="2:2" x14ac:dyDescent="0.3">
      <c r="B800" s="172"/>
    </row>
    <row r="801" spans="2:2" x14ac:dyDescent="0.3">
      <c r="B801" s="172"/>
    </row>
    <row r="802" spans="2:2" x14ac:dyDescent="0.3">
      <c r="B802" s="172"/>
    </row>
    <row r="803" spans="2:2" x14ac:dyDescent="0.3">
      <c r="B803" s="172"/>
    </row>
    <row r="804" spans="2:2" x14ac:dyDescent="0.3">
      <c r="B804" s="172"/>
    </row>
    <row r="805" spans="2:2" x14ac:dyDescent="0.3">
      <c r="B805" s="172"/>
    </row>
    <row r="806" spans="2:2" x14ac:dyDescent="0.3">
      <c r="B806" s="172"/>
    </row>
    <row r="807" spans="2:2" x14ac:dyDescent="0.3">
      <c r="B807" s="172"/>
    </row>
    <row r="808" spans="2:2" x14ac:dyDescent="0.3">
      <c r="B808" s="172"/>
    </row>
    <row r="809" spans="2:2" x14ac:dyDescent="0.3">
      <c r="B809" s="172"/>
    </row>
    <row r="810" spans="2:2" x14ac:dyDescent="0.3">
      <c r="B810" s="172"/>
    </row>
    <row r="811" spans="2:2" x14ac:dyDescent="0.3">
      <c r="B811" s="172"/>
    </row>
    <row r="812" spans="2:2" x14ac:dyDescent="0.3">
      <c r="B812" s="172"/>
    </row>
    <row r="813" spans="2:2" x14ac:dyDescent="0.3">
      <c r="B813" s="172"/>
    </row>
    <row r="814" spans="2:2" x14ac:dyDescent="0.3">
      <c r="B814" s="172"/>
    </row>
    <row r="815" spans="2:2" x14ac:dyDescent="0.3">
      <c r="B815" s="172"/>
    </row>
    <row r="816" spans="2:2" x14ac:dyDescent="0.3">
      <c r="B816" s="172"/>
    </row>
    <row r="817" spans="2:2" x14ac:dyDescent="0.3">
      <c r="B817" s="172"/>
    </row>
    <row r="818" spans="2:2" x14ac:dyDescent="0.3">
      <c r="B818" s="172"/>
    </row>
    <row r="819" spans="2:2" x14ac:dyDescent="0.3">
      <c r="B819" s="172"/>
    </row>
    <row r="820" spans="2:2" x14ac:dyDescent="0.3">
      <c r="B820" s="172"/>
    </row>
    <row r="821" spans="2:2" x14ac:dyDescent="0.3">
      <c r="B821" s="172"/>
    </row>
    <row r="822" spans="2:2" x14ac:dyDescent="0.3">
      <c r="B822" s="172"/>
    </row>
    <row r="823" spans="2:2" x14ac:dyDescent="0.3">
      <c r="B823" s="172"/>
    </row>
    <row r="824" spans="2:2" x14ac:dyDescent="0.3">
      <c r="B824" s="172"/>
    </row>
    <row r="825" spans="2:2" x14ac:dyDescent="0.3">
      <c r="B825" s="172"/>
    </row>
    <row r="826" spans="2:2" x14ac:dyDescent="0.3">
      <c r="B826" s="172"/>
    </row>
    <row r="827" spans="2:2" x14ac:dyDescent="0.3">
      <c r="B827" s="172"/>
    </row>
    <row r="828" spans="2:2" x14ac:dyDescent="0.3">
      <c r="B828" s="172"/>
    </row>
    <row r="829" spans="2:2" x14ac:dyDescent="0.3">
      <c r="B829" s="172"/>
    </row>
    <row r="830" spans="2:2" x14ac:dyDescent="0.3">
      <c r="B830" s="172"/>
    </row>
    <row r="831" spans="2:2" x14ac:dyDescent="0.3">
      <c r="B831" s="172"/>
    </row>
    <row r="832" spans="2:2" x14ac:dyDescent="0.3">
      <c r="B832" s="172"/>
    </row>
    <row r="833" spans="2:2" x14ac:dyDescent="0.3">
      <c r="B833" s="172"/>
    </row>
    <row r="834" spans="2:2" x14ac:dyDescent="0.3">
      <c r="B834" s="172"/>
    </row>
    <row r="835" spans="2:2" x14ac:dyDescent="0.3">
      <c r="B835" s="172"/>
    </row>
    <row r="836" spans="2:2" x14ac:dyDescent="0.3">
      <c r="B836" s="172"/>
    </row>
    <row r="837" spans="2:2" x14ac:dyDescent="0.3">
      <c r="B837" s="172"/>
    </row>
    <row r="838" spans="2:2" x14ac:dyDescent="0.3">
      <c r="B838" s="172"/>
    </row>
    <row r="839" spans="2:2" x14ac:dyDescent="0.3">
      <c r="B839" s="172"/>
    </row>
    <row r="840" spans="2:2" x14ac:dyDescent="0.3">
      <c r="B840" s="172"/>
    </row>
    <row r="841" spans="2:2" x14ac:dyDescent="0.3">
      <c r="B841" s="172"/>
    </row>
    <row r="842" spans="2:2" x14ac:dyDescent="0.3">
      <c r="B842" s="172"/>
    </row>
    <row r="843" spans="2:2" x14ac:dyDescent="0.3">
      <c r="B843" s="172"/>
    </row>
    <row r="844" spans="2:2" x14ac:dyDescent="0.3">
      <c r="B844" s="172"/>
    </row>
    <row r="845" spans="2:2" x14ac:dyDescent="0.3">
      <c r="B845" s="172"/>
    </row>
    <row r="846" spans="2:2" x14ac:dyDescent="0.3">
      <c r="B846" s="172"/>
    </row>
    <row r="847" spans="2:2" x14ac:dyDescent="0.3">
      <c r="B847" s="172"/>
    </row>
    <row r="848" spans="2:2" x14ac:dyDescent="0.3">
      <c r="B848" s="172"/>
    </row>
    <row r="849" spans="2:2" x14ac:dyDescent="0.3">
      <c r="B849" s="172"/>
    </row>
    <row r="850" spans="2:2" x14ac:dyDescent="0.3">
      <c r="B850" s="172"/>
    </row>
    <row r="851" spans="2:2" x14ac:dyDescent="0.3">
      <c r="B851" s="172"/>
    </row>
    <row r="852" spans="2:2" x14ac:dyDescent="0.3">
      <c r="B852" s="172"/>
    </row>
    <row r="853" spans="2:2" x14ac:dyDescent="0.3">
      <c r="B853" s="172"/>
    </row>
    <row r="854" spans="2:2" x14ac:dyDescent="0.3">
      <c r="B854" s="172"/>
    </row>
    <row r="855" spans="2:2" x14ac:dyDescent="0.3">
      <c r="B855" s="172"/>
    </row>
    <row r="856" spans="2:2" x14ac:dyDescent="0.3">
      <c r="B856" s="172"/>
    </row>
    <row r="857" spans="2:2" x14ac:dyDescent="0.3">
      <c r="B857" s="172"/>
    </row>
    <row r="858" spans="2:2" x14ac:dyDescent="0.3">
      <c r="B858" s="172"/>
    </row>
    <row r="859" spans="2:2" x14ac:dyDescent="0.3">
      <c r="B859" s="172"/>
    </row>
    <row r="860" spans="2:2" x14ac:dyDescent="0.3">
      <c r="B860" s="172"/>
    </row>
    <row r="861" spans="2:2" x14ac:dyDescent="0.3">
      <c r="B861" s="172"/>
    </row>
    <row r="862" spans="2:2" x14ac:dyDescent="0.3">
      <c r="B862" s="172"/>
    </row>
    <row r="863" spans="2:2" x14ac:dyDescent="0.3">
      <c r="B863" s="172"/>
    </row>
    <row r="864" spans="2:2" x14ac:dyDescent="0.3">
      <c r="B864" s="172"/>
    </row>
    <row r="865" spans="2:2" x14ac:dyDescent="0.3">
      <c r="B865" s="172"/>
    </row>
    <row r="866" spans="2:2" x14ac:dyDescent="0.3">
      <c r="B866" s="172"/>
    </row>
    <row r="867" spans="2:2" x14ac:dyDescent="0.3">
      <c r="B867" s="172"/>
    </row>
    <row r="868" spans="2:2" x14ac:dyDescent="0.3">
      <c r="B868" s="172"/>
    </row>
    <row r="869" spans="2:2" x14ac:dyDescent="0.3">
      <c r="B869" s="172"/>
    </row>
    <row r="870" spans="2:2" x14ac:dyDescent="0.3">
      <c r="B870" s="172"/>
    </row>
    <row r="871" spans="2:2" x14ac:dyDescent="0.3">
      <c r="B871" s="172"/>
    </row>
    <row r="872" spans="2:2" x14ac:dyDescent="0.3">
      <c r="B872" s="172"/>
    </row>
    <row r="873" spans="2:2" x14ac:dyDescent="0.3">
      <c r="B873" s="172"/>
    </row>
    <row r="874" spans="2:2" x14ac:dyDescent="0.3">
      <c r="B874" s="172"/>
    </row>
    <row r="875" spans="2:2" x14ac:dyDescent="0.3">
      <c r="B875" s="172"/>
    </row>
    <row r="876" spans="2:2" x14ac:dyDescent="0.3">
      <c r="B876" s="172"/>
    </row>
    <row r="877" spans="2:2" x14ac:dyDescent="0.3">
      <c r="B877" s="172"/>
    </row>
    <row r="878" spans="2:2" x14ac:dyDescent="0.3">
      <c r="B878" s="172"/>
    </row>
    <row r="879" spans="2:2" x14ac:dyDescent="0.3">
      <c r="B879" s="172"/>
    </row>
    <row r="880" spans="2:2" x14ac:dyDescent="0.3">
      <c r="B880" s="172"/>
    </row>
    <row r="881" spans="2:2" x14ac:dyDescent="0.3">
      <c r="B881" s="172"/>
    </row>
    <row r="882" spans="2:2" x14ac:dyDescent="0.3">
      <c r="B882" s="172"/>
    </row>
    <row r="883" spans="2:2" x14ac:dyDescent="0.3">
      <c r="B883" s="172"/>
    </row>
    <row r="884" spans="2:2" x14ac:dyDescent="0.3">
      <c r="B884" s="172"/>
    </row>
    <row r="885" spans="2:2" x14ac:dyDescent="0.3">
      <c r="B885" s="172"/>
    </row>
    <row r="886" spans="2:2" x14ac:dyDescent="0.3">
      <c r="B886" s="172"/>
    </row>
    <row r="887" spans="2:2" x14ac:dyDescent="0.3">
      <c r="B887" s="172"/>
    </row>
    <row r="888" spans="2:2" x14ac:dyDescent="0.3">
      <c r="B888" s="172"/>
    </row>
    <row r="889" spans="2:2" x14ac:dyDescent="0.3">
      <c r="B889" s="172"/>
    </row>
    <row r="890" spans="2:2" x14ac:dyDescent="0.3">
      <c r="B890" s="172"/>
    </row>
    <row r="891" spans="2:2" x14ac:dyDescent="0.3">
      <c r="B891" s="172"/>
    </row>
    <row r="892" spans="2:2" x14ac:dyDescent="0.3">
      <c r="B892" s="172"/>
    </row>
    <row r="893" spans="2:2" x14ac:dyDescent="0.3">
      <c r="B893" s="172"/>
    </row>
    <row r="894" spans="2:2" x14ac:dyDescent="0.3">
      <c r="B894" s="172"/>
    </row>
    <row r="895" spans="2:2" x14ac:dyDescent="0.3">
      <c r="B895" s="172"/>
    </row>
    <row r="896" spans="2:2" x14ac:dyDescent="0.3">
      <c r="B896" s="172"/>
    </row>
    <row r="897" spans="2:2" x14ac:dyDescent="0.3">
      <c r="B897" s="172"/>
    </row>
    <row r="898" spans="2:2" x14ac:dyDescent="0.3">
      <c r="B898" s="172"/>
    </row>
    <row r="899" spans="2:2" x14ac:dyDescent="0.3">
      <c r="B899" s="172"/>
    </row>
    <row r="900" spans="2:2" x14ac:dyDescent="0.3">
      <c r="B900" s="172"/>
    </row>
    <row r="901" spans="2:2" x14ac:dyDescent="0.3">
      <c r="B901" s="172"/>
    </row>
    <row r="902" spans="2:2" x14ac:dyDescent="0.3">
      <c r="B902" s="172"/>
    </row>
    <row r="903" spans="2:2" x14ac:dyDescent="0.3">
      <c r="B903" s="172"/>
    </row>
    <row r="904" spans="2:2" x14ac:dyDescent="0.3">
      <c r="B904" s="172"/>
    </row>
    <row r="905" spans="2:2" x14ac:dyDescent="0.3">
      <c r="B905" s="172"/>
    </row>
    <row r="906" spans="2:2" x14ac:dyDescent="0.3">
      <c r="B906" s="172"/>
    </row>
    <row r="907" spans="2:2" x14ac:dyDescent="0.3">
      <c r="B907" s="172"/>
    </row>
    <row r="908" spans="2:2" x14ac:dyDescent="0.3">
      <c r="B908" s="172"/>
    </row>
    <row r="909" spans="2:2" x14ac:dyDescent="0.3">
      <c r="B909" s="172"/>
    </row>
    <row r="910" spans="2:2" x14ac:dyDescent="0.3">
      <c r="B910" s="172"/>
    </row>
    <row r="911" spans="2:2" x14ac:dyDescent="0.3">
      <c r="B911" s="172"/>
    </row>
    <row r="912" spans="2:2" x14ac:dyDescent="0.3">
      <c r="B912" s="172"/>
    </row>
    <row r="913" spans="2:2" x14ac:dyDescent="0.3">
      <c r="B913" s="172"/>
    </row>
    <row r="914" spans="2:2" x14ac:dyDescent="0.3">
      <c r="B914" s="172"/>
    </row>
    <row r="915" spans="2:2" x14ac:dyDescent="0.3">
      <c r="B915" s="172"/>
    </row>
    <row r="916" spans="2:2" x14ac:dyDescent="0.3">
      <c r="B916" s="172"/>
    </row>
    <row r="917" spans="2:2" x14ac:dyDescent="0.3">
      <c r="B917" s="172"/>
    </row>
    <row r="918" spans="2:2" x14ac:dyDescent="0.3">
      <c r="B918" s="172"/>
    </row>
    <row r="919" spans="2:2" x14ac:dyDescent="0.3">
      <c r="B919" s="172"/>
    </row>
    <row r="920" spans="2:2" x14ac:dyDescent="0.3">
      <c r="B920" s="172"/>
    </row>
    <row r="921" spans="2:2" x14ac:dyDescent="0.3">
      <c r="B921" s="172"/>
    </row>
    <row r="922" spans="2:2" x14ac:dyDescent="0.3">
      <c r="B922" s="172"/>
    </row>
    <row r="923" spans="2:2" x14ac:dyDescent="0.3">
      <c r="B923" s="172"/>
    </row>
    <row r="924" spans="2:2" x14ac:dyDescent="0.3">
      <c r="B924" s="172"/>
    </row>
    <row r="925" spans="2:2" x14ac:dyDescent="0.3">
      <c r="B925" s="172"/>
    </row>
    <row r="926" spans="2:2" x14ac:dyDescent="0.3">
      <c r="B926" s="172"/>
    </row>
    <row r="927" spans="2:2" x14ac:dyDescent="0.3">
      <c r="B927" s="172"/>
    </row>
    <row r="928" spans="2:2" x14ac:dyDescent="0.3">
      <c r="B928" s="172"/>
    </row>
    <row r="929" spans="2:2" x14ac:dyDescent="0.3">
      <c r="B929" s="172"/>
    </row>
    <row r="930" spans="2:2" x14ac:dyDescent="0.3">
      <c r="B930" s="172"/>
    </row>
    <row r="931" spans="2:2" x14ac:dyDescent="0.3">
      <c r="B931" s="172"/>
    </row>
    <row r="932" spans="2:2" x14ac:dyDescent="0.3">
      <c r="B932" s="172"/>
    </row>
    <row r="933" spans="2:2" x14ac:dyDescent="0.3">
      <c r="B933" s="172"/>
    </row>
    <row r="934" spans="2:2" x14ac:dyDescent="0.3">
      <c r="B934" s="172"/>
    </row>
    <row r="935" spans="2:2" x14ac:dyDescent="0.3">
      <c r="B935" s="172"/>
    </row>
    <row r="936" spans="2:2" x14ac:dyDescent="0.3">
      <c r="B936" s="172"/>
    </row>
    <row r="937" spans="2:2" x14ac:dyDescent="0.3">
      <c r="B937" s="172"/>
    </row>
    <row r="938" spans="2:2" x14ac:dyDescent="0.3">
      <c r="B938" s="172"/>
    </row>
    <row r="939" spans="2:2" x14ac:dyDescent="0.3">
      <c r="B939" s="172"/>
    </row>
    <row r="940" spans="2:2" x14ac:dyDescent="0.3">
      <c r="B940" s="172"/>
    </row>
    <row r="941" spans="2:2" x14ac:dyDescent="0.3">
      <c r="B941" s="172"/>
    </row>
    <row r="942" spans="2:2" x14ac:dyDescent="0.3">
      <c r="B942" s="172"/>
    </row>
    <row r="943" spans="2:2" x14ac:dyDescent="0.3">
      <c r="B943" s="172"/>
    </row>
    <row r="944" spans="2:2" x14ac:dyDescent="0.3">
      <c r="B944" s="172"/>
    </row>
    <row r="945" spans="2:2" x14ac:dyDescent="0.3">
      <c r="B945" s="172"/>
    </row>
    <row r="946" spans="2:2" x14ac:dyDescent="0.3">
      <c r="B946" s="172"/>
    </row>
    <row r="947" spans="2:2" x14ac:dyDescent="0.3">
      <c r="B947" s="172"/>
    </row>
    <row r="948" spans="2:2" x14ac:dyDescent="0.3">
      <c r="B948" s="172"/>
    </row>
    <row r="949" spans="2:2" x14ac:dyDescent="0.3">
      <c r="B949" s="172"/>
    </row>
    <row r="950" spans="2:2" x14ac:dyDescent="0.3">
      <c r="B950" s="172"/>
    </row>
    <row r="951" spans="2:2" x14ac:dyDescent="0.3">
      <c r="B951" s="172"/>
    </row>
    <row r="952" spans="2:2" x14ac:dyDescent="0.3">
      <c r="B952" s="172"/>
    </row>
    <row r="953" spans="2:2" x14ac:dyDescent="0.3">
      <c r="B953" s="172"/>
    </row>
    <row r="954" spans="2:2" x14ac:dyDescent="0.3">
      <c r="B954" s="172"/>
    </row>
    <row r="955" spans="2:2" x14ac:dyDescent="0.3">
      <c r="B955" s="172"/>
    </row>
    <row r="956" spans="2:2" x14ac:dyDescent="0.3">
      <c r="B956" s="172"/>
    </row>
    <row r="957" spans="2:2" x14ac:dyDescent="0.3">
      <c r="B957" s="172"/>
    </row>
    <row r="958" spans="2:2" x14ac:dyDescent="0.3">
      <c r="B958" s="172"/>
    </row>
    <row r="959" spans="2:2" x14ac:dyDescent="0.3">
      <c r="B959" s="172"/>
    </row>
    <row r="960" spans="2:2" x14ac:dyDescent="0.3">
      <c r="B960" s="172"/>
    </row>
    <row r="961" spans="2:2" x14ac:dyDescent="0.3">
      <c r="B961" s="172"/>
    </row>
    <row r="962" spans="2:2" x14ac:dyDescent="0.3">
      <c r="B962" s="172"/>
    </row>
    <row r="963" spans="2:2" x14ac:dyDescent="0.3">
      <c r="B963" s="172"/>
    </row>
    <row r="964" spans="2:2" x14ac:dyDescent="0.3">
      <c r="B964" s="172"/>
    </row>
    <row r="965" spans="2:2" x14ac:dyDescent="0.3">
      <c r="B965" s="172"/>
    </row>
    <row r="966" spans="2:2" x14ac:dyDescent="0.3">
      <c r="B966" s="172"/>
    </row>
    <row r="967" spans="2:2" x14ac:dyDescent="0.3">
      <c r="B967" s="172"/>
    </row>
    <row r="968" spans="2:2" x14ac:dyDescent="0.3">
      <c r="B968" s="172"/>
    </row>
    <row r="969" spans="2:2" x14ac:dyDescent="0.3">
      <c r="B969" s="172"/>
    </row>
    <row r="970" spans="2:2" x14ac:dyDescent="0.3">
      <c r="B970" s="172"/>
    </row>
    <row r="971" spans="2:2" x14ac:dyDescent="0.3">
      <c r="B971" s="172"/>
    </row>
    <row r="972" spans="2:2" x14ac:dyDescent="0.3">
      <c r="B972" s="172"/>
    </row>
    <row r="973" spans="2:2" x14ac:dyDescent="0.3">
      <c r="B973" s="172"/>
    </row>
    <row r="974" spans="2:2" x14ac:dyDescent="0.3">
      <c r="B974" s="172"/>
    </row>
    <row r="975" spans="2:2" x14ac:dyDescent="0.3">
      <c r="B975" s="172"/>
    </row>
    <row r="976" spans="2:2" x14ac:dyDescent="0.3">
      <c r="B976" s="172"/>
    </row>
    <row r="977" spans="2:2" x14ac:dyDescent="0.3">
      <c r="B977" s="172"/>
    </row>
    <row r="978" spans="2:2" x14ac:dyDescent="0.3">
      <c r="B978" s="172"/>
    </row>
    <row r="979" spans="2:2" x14ac:dyDescent="0.3">
      <c r="B979" s="172"/>
    </row>
    <row r="980" spans="2:2" x14ac:dyDescent="0.3">
      <c r="B980" s="172"/>
    </row>
    <row r="981" spans="2:2" x14ac:dyDescent="0.3">
      <c r="B981" s="172"/>
    </row>
    <row r="982" spans="2:2" x14ac:dyDescent="0.3">
      <c r="B982" s="172"/>
    </row>
    <row r="983" spans="2:2" x14ac:dyDescent="0.3">
      <c r="B983" s="172"/>
    </row>
    <row r="984" spans="2:2" x14ac:dyDescent="0.3">
      <c r="B984" s="172"/>
    </row>
    <row r="985" spans="2:2" x14ac:dyDescent="0.3">
      <c r="B985" s="172"/>
    </row>
    <row r="986" spans="2:2" x14ac:dyDescent="0.3">
      <c r="B986" s="172"/>
    </row>
    <row r="987" spans="2:2" x14ac:dyDescent="0.3">
      <c r="B987" s="172"/>
    </row>
    <row r="988" spans="2:2" x14ac:dyDescent="0.3">
      <c r="B988" s="172"/>
    </row>
    <row r="989" spans="2:2" x14ac:dyDescent="0.3">
      <c r="B989" s="172"/>
    </row>
    <row r="990" spans="2:2" x14ac:dyDescent="0.3">
      <c r="B990" s="172"/>
    </row>
    <row r="991" spans="2:2" x14ac:dyDescent="0.3">
      <c r="B991" s="172"/>
    </row>
    <row r="992" spans="2:2" x14ac:dyDescent="0.3">
      <c r="B992" s="172"/>
    </row>
    <row r="993" spans="2:2" x14ac:dyDescent="0.3">
      <c r="B993" s="172"/>
    </row>
    <row r="994" spans="2:2" x14ac:dyDescent="0.3">
      <c r="B994" s="172"/>
    </row>
    <row r="995" spans="2:2" x14ac:dyDescent="0.3">
      <c r="B995" s="172"/>
    </row>
    <row r="996" spans="2:2" x14ac:dyDescent="0.3">
      <c r="B996" s="172"/>
    </row>
    <row r="997" spans="2:2" x14ac:dyDescent="0.3">
      <c r="B997" s="172"/>
    </row>
    <row r="998" spans="2:2" x14ac:dyDescent="0.3">
      <c r="B998" s="172"/>
    </row>
    <row r="999" spans="2:2" x14ac:dyDescent="0.3">
      <c r="B999" s="172"/>
    </row>
    <row r="1000" spans="2:2" x14ac:dyDescent="0.3">
      <c r="B1000" s="172"/>
    </row>
    <row r="1001" spans="2:2" x14ac:dyDescent="0.3">
      <c r="B1001" s="172"/>
    </row>
    <row r="1002" spans="2:2" x14ac:dyDescent="0.3">
      <c r="B1002" s="172"/>
    </row>
    <row r="1003" spans="2:2" x14ac:dyDescent="0.3">
      <c r="B1003" s="172"/>
    </row>
    <row r="1004" spans="2:2" x14ac:dyDescent="0.3">
      <c r="B1004" s="172"/>
    </row>
    <row r="1005" spans="2:2" x14ac:dyDescent="0.3">
      <c r="B1005" s="172"/>
    </row>
    <row r="1006" spans="2:2" x14ac:dyDescent="0.3">
      <c r="B1006" s="172"/>
    </row>
    <row r="1007" spans="2:2" x14ac:dyDescent="0.3">
      <c r="B1007" s="172"/>
    </row>
    <row r="1008" spans="2:2" x14ac:dyDescent="0.3">
      <c r="B1008" s="172"/>
    </row>
    <row r="1009" spans="2:2" x14ac:dyDescent="0.3">
      <c r="B1009" s="172"/>
    </row>
    <row r="1010" spans="2:2" x14ac:dyDescent="0.3">
      <c r="B1010" s="172"/>
    </row>
    <row r="1011" spans="2:2" x14ac:dyDescent="0.3">
      <c r="B1011" s="172"/>
    </row>
    <row r="1012" spans="2:2" x14ac:dyDescent="0.3">
      <c r="B1012" s="172"/>
    </row>
    <row r="1013" spans="2:2" x14ac:dyDescent="0.3">
      <c r="B1013" s="172"/>
    </row>
    <row r="1014" spans="2:2" x14ac:dyDescent="0.3">
      <c r="B1014" s="172"/>
    </row>
    <row r="1015" spans="2:2" x14ac:dyDescent="0.3">
      <c r="B1015" s="172"/>
    </row>
    <row r="1016" spans="2:2" x14ac:dyDescent="0.3">
      <c r="B1016" s="172"/>
    </row>
    <row r="1017" spans="2:2" x14ac:dyDescent="0.3">
      <c r="B1017" s="172"/>
    </row>
    <row r="1018" spans="2:2" x14ac:dyDescent="0.3">
      <c r="B1018" s="172"/>
    </row>
    <row r="1019" spans="2:2" x14ac:dyDescent="0.3">
      <c r="B1019" s="172"/>
    </row>
    <row r="1020" spans="2:2" x14ac:dyDescent="0.3">
      <c r="B1020" s="172"/>
    </row>
    <row r="1021" spans="2:2" x14ac:dyDescent="0.3">
      <c r="B1021" s="172"/>
    </row>
    <row r="1022" spans="2:2" x14ac:dyDescent="0.3">
      <c r="B1022" s="172"/>
    </row>
    <row r="1023" spans="2:2" x14ac:dyDescent="0.3">
      <c r="B1023" s="172"/>
    </row>
    <row r="1024" spans="2:2" x14ac:dyDescent="0.3">
      <c r="B1024" s="172"/>
    </row>
    <row r="1025" spans="2:2" x14ac:dyDescent="0.3">
      <c r="B1025" s="172"/>
    </row>
    <row r="1026" spans="2:2" x14ac:dyDescent="0.3">
      <c r="B1026" s="172"/>
    </row>
    <row r="1027" spans="2:2" x14ac:dyDescent="0.3">
      <c r="B1027" s="172"/>
    </row>
    <row r="1028" spans="2:2" x14ac:dyDescent="0.3">
      <c r="B1028" s="172"/>
    </row>
    <row r="1029" spans="2:2" x14ac:dyDescent="0.3">
      <c r="B1029" s="172"/>
    </row>
    <row r="1030" spans="2:2" x14ac:dyDescent="0.3">
      <c r="B1030" s="172"/>
    </row>
    <row r="1031" spans="2:2" x14ac:dyDescent="0.3">
      <c r="B1031" s="172"/>
    </row>
    <row r="1032" spans="2:2" x14ac:dyDescent="0.3">
      <c r="B1032" s="172"/>
    </row>
    <row r="1033" spans="2:2" x14ac:dyDescent="0.3">
      <c r="B1033" s="172"/>
    </row>
    <row r="1034" spans="2:2" x14ac:dyDescent="0.3">
      <c r="B1034" s="172"/>
    </row>
    <row r="1035" spans="2:2" x14ac:dyDescent="0.3">
      <c r="B1035" s="172"/>
    </row>
    <row r="1036" spans="2:2" x14ac:dyDescent="0.3">
      <c r="B1036" s="172"/>
    </row>
    <row r="1037" spans="2:2" x14ac:dyDescent="0.3">
      <c r="B1037" s="172"/>
    </row>
    <row r="1038" spans="2:2" x14ac:dyDescent="0.3">
      <c r="B1038" s="172"/>
    </row>
    <row r="1039" spans="2:2" x14ac:dyDescent="0.3">
      <c r="B1039" s="172"/>
    </row>
    <row r="1040" spans="2:2" x14ac:dyDescent="0.3">
      <c r="B1040" s="172"/>
    </row>
    <row r="1041" spans="2:2" x14ac:dyDescent="0.3">
      <c r="B1041" s="172"/>
    </row>
    <row r="1042" spans="2:2" x14ac:dyDescent="0.3">
      <c r="B1042" s="172"/>
    </row>
    <row r="1043" spans="2:2" x14ac:dyDescent="0.3">
      <c r="B1043" s="172"/>
    </row>
    <row r="1044" spans="2:2" x14ac:dyDescent="0.3">
      <c r="B1044" s="172"/>
    </row>
    <row r="1045" spans="2:2" x14ac:dyDescent="0.3">
      <c r="B1045" s="172"/>
    </row>
    <row r="1046" spans="2:2" x14ac:dyDescent="0.3">
      <c r="B1046" s="172"/>
    </row>
    <row r="1047" spans="2:2" x14ac:dyDescent="0.3">
      <c r="B1047" s="172"/>
    </row>
    <row r="1048" spans="2:2" x14ac:dyDescent="0.3">
      <c r="B1048" s="172"/>
    </row>
    <row r="1049" spans="2:2" x14ac:dyDescent="0.3">
      <c r="B1049" s="172"/>
    </row>
    <row r="1050" spans="2:2" x14ac:dyDescent="0.3">
      <c r="B1050" s="172"/>
    </row>
    <row r="1051" spans="2:2" x14ac:dyDescent="0.3">
      <c r="B1051" s="172"/>
    </row>
    <row r="1052" spans="2:2" x14ac:dyDescent="0.3">
      <c r="B1052" s="172"/>
    </row>
    <row r="1053" spans="2:2" x14ac:dyDescent="0.3">
      <c r="B1053" s="172"/>
    </row>
    <row r="1054" spans="2:2" x14ac:dyDescent="0.3">
      <c r="B1054" s="172"/>
    </row>
    <row r="1055" spans="2:2" x14ac:dyDescent="0.3">
      <c r="B1055" s="172"/>
    </row>
    <row r="1056" spans="2:2" x14ac:dyDescent="0.3">
      <c r="B1056" s="172"/>
    </row>
    <row r="1057" spans="2:2" x14ac:dyDescent="0.3">
      <c r="B1057" s="172"/>
    </row>
    <row r="1058" spans="2:2" x14ac:dyDescent="0.3">
      <c r="B1058" s="172"/>
    </row>
    <row r="1059" spans="2:2" x14ac:dyDescent="0.3">
      <c r="B1059" s="172"/>
    </row>
    <row r="1060" spans="2:2" x14ac:dyDescent="0.3">
      <c r="B1060" s="172"/>
    </row>
    <row r="1061" spans="2:2" x14ac:dyDescent="0.3">
      <c r="B1061" s="172"/>
    </row>
    <row r="1062" spans="2:2" x14ac:dyDescent="0.3">
      <c r="B1062" s="172"/>
    </row>
    <row r="1063" spans="2:2" x14ac:dyDescent="0.3">
      <c r="B1063" s="172"/>
    </row>
    <row r="1064" spans="2:2" x14ac:dyDescent="0.3">
      <c r="B1064" s="172"/>
    </row>
    <row r="1065" spans="2:2" x14ac:dyDescent="0.3">
      <c r="B1065" s="172"/>
    </row>
    <row r="1066" spans="2:2" x14ac:dyDescent="0.3">
      <c r="B1066" s="172"/>
    </row>
    <row r="1067" spans="2:2" x14ac:dyDescent="0.3">
      <c r="B1067" s="172"/>
    </row>
    <row r="1068" spans="2:2" x14ac:dyDescent="0.3">
      <c r="B1068" s="172"/>
    </row>
    <row r="1069" spans="2:2" x14ac:dyDescent="0.3">
      <c r="B1069" s="172"/>
    </row>
    <row r="1070" spans="2:2" x14ac:dyDescent="0.3">
      <c r="B1070" s="172"/>
    </row>
    <row r="1071" spans="2:2" x14ac:dyDescent="0.3">
      <c r="B1071" s="172"/>
    </row>
    <row r="1072" spans="2:2" x14ac:dyDescent="0.3">
      <c r="B1072" s="172"/>
    </row>
    <row r="1073" spans="2:2" x14ac:dyDescent="0.3">
      <c r="B1073" s="172"/>
    </row>
    <row r="1074" spans="2:2" x14ac:dyDescent="0.3">
      <c r="B1074" s="172"/>
    </row>
    <row r="1075" spans="2:2" x14ac:dyDescent="0.3">
      <c r="B1075" s="172"/>
    </row>
    <row r="1076" spans="2:2" x14ac:dyDescent="0.3">
      <c r="B1076" s="172"/>
    </row>
    <row r="1077" spans="2:2" x14ac:dyDescent="0.3">
      <c r="B1077" s="172"/>
    </row>
    <row r="1078" spans="2:2" x14ac:dyDescent="0.3">
      <c r="B1078" s="172"/>
    </row>
    <row r="1079" spans="2:2" x14ac:dyDescent="0.3">
      <c r="B1079" s="172"/>
    </row>
    <row r="1080" spans="2:2" x14ac:dyDescent="0.3">
      <c r="B1080" s="172"/>
    </row>
    <row r="1081" spans="2:2" x14ac:dyDescent="0.3">
      <c r="B1081" s="172"/>
    </row>
    <row r="1082" spans="2:2" x14ac:dyDescent="0.3">
      <c r="B1082" s="172"/>
    </row>
    <row r="1083" spans="2:2" x14ac:dyDescent="0.3">
      <c r="B1083" s="172"/>
    </row>
    <row r="1084" spans="2:2" x14ac:dyDescent="0.3">
      <c r="B1084" s="172"/>
    </row>
    <row r="1085" spans="2:2" x14ac:dyDescent="0.3">
      <c r="B1085" s="172"/>
    </row>
    <row r="1086" spans="2:2" x14ac:dyDescent="0.3">
      <c r="B1086" s="172"/>
    </row>
    <row r="1087" spans="2:2" x14ac:dyDescent="0.3">
      <c r="B1087" s="172"/>
    </row>
    <row r="1088" spans="2:2" x14ac:dyDescent="0.3">
      <c r="B1088" s="172"/>
    </row>
    <row r="1089" spans="2:2" x14ac:dyDescent="0.3">
      <c r="B1089" s="172"/>
    </row>
    <row r="1090" spans="2:2" x14ac:dyDescent="0.3">
      <c r="B1090" s="172"/>
    </row>
    <row r="1091" spans="2:2" x14ac:dyDescent="0.3">
      <c r="B1091" s="172"/>
    </row>
    <row r="1092" spans="2:2" x14ac:dyDescent="0.3">
      <c r="B1092" s="172"/>
    </row>
    <row r="1093" spans="2:2" x14ac:dyDescent="0.3">
      <c r="B1093" s="172"/>
    </row>
    <row r="1094" spans="2:2" x14ac:dyDescent="0.3">
      <c r="B1094" s="172"/>
    </row>
    <row r="1095" spans="2:2" x14ac:dyDescent="0.3">
      <c r="B1095" s="172"/>
    </row>
    <row r="1096" spans="2:2" x14ac:dyDescent="0.3">
      <c r="B1096" s="172"/>
    </row>
    <row r="1097" spans="2:2" x14ac:dyDescent="0.3">
      <c r="B1097" s="172"/>
    </row>
    <row r="1098" spans="2:2" x14ac:dyDescent="0.3">
      <c r="B1098" s="172"/>
    </row>
    <row r="1099" spans="2:2" x14ac:dyDescent="0.3">
      <c r="B1099" s="172"/>
    </row>
    <row r="1100" spans="2:2" x14ac:dyDescent="0.3">
      <c r="B1100" s="172"/>
    </row>
    <row r="1101" spans="2:2" x14ac:dyDescent="0.3">
      <c r="B1101" s="172"/>
    </row>
    <row r="1102" spans="2:2" x14ac:dyDescent="0.3">
      <c r="B1102" s="172"/>
    </row>
    <row r="1103" spans="2:2" x14ac:dyDescent="0.3">
      <c r="B1103" s="172"/>
    </row>
    <row r="1104" spans="2:2" x14ac:dyDescent="0.3">
      <c r="B1104" s="172"/>
    </row>
    <row r="1105" spans="2:2" x14ac:dyDescent="0.3">
      <c r="B1105" s="172"/>
    </row>
    <row r="1106" spans="2:2" x14ac:dyDescent="0.3">
      <c r="B1106" s="172"/>
    </row>
    <row r="1107" spans="2:2" x14ac:dyDescent="0.3">
      <c r="B1107" s="172"/>
    </row>
    <row r="1108" spans="2:2" x14ac:dyDescent="0.3">
      <c r="B1108" s="172"/>
    </row>
    <row r="1109" spans="2:2" x14ac:dyDescent="0.3">
      <c r="B1109" s="172"/>
    </row>
    <row r="1110" spans="2:2" x14ac:dyDescent="0.3">
      <c r="B1110" s="172"/>
    </row>
    <row r="1111" spans="2:2" x14ac:dyDescent="0.3">
      <c r="B1111" s="172"/>
    </row>
    <row r="1112" spans="2:2" x14ac:dyDescent="0.3">
      <c r="B1112" s="172"/>
    </row>
    <row r="1113" spans="2:2" x14ac:dyDescent="0.3">
      <c r="B1113" s="172"/>
    </row>
    <row r="1114" spans="2:2" x14ac:dyDescent="0.3">
      <c r="B1114" s="172"/>
    </row>
    <row r="1115" spans="2:2" x14ac:dyDescent="0.3">
      <c r="B1115" s="172"/>
    </row>
    <row r="1116" spans="2:2" x14ac:dyDescent="0.3">
      <c r="B1116" s="172"/>
    </row>
    <row r="1117" spans="2:2" x14ac:dyDescent="0.3">
      <c r="B1117" s="172"/>
    </row>
    <row r="1118" spans="2:2" x14ac:dyDescent="0.3">
      <c r="B1118" s="172"/>
    </row>
    <row r="1119" spans="2:2" x14ac:dyDescent="0.3">
      <c r="B1119" s="172"/>
    </row>
    <row r="1120" spans="2:2" x14ac:dyDescent="0.3">
      <c r="B1120" s="172"/>
    </row>
    <row r="1121" spans="2:2" x14ac:dyDescent="0.3">
      <c r="B1121" s="172"/>
    </row>
    <row r="1122" spans="2:2" x14ac:dyDescent="0.3">
      <c r="B1122" s="172"/>
    </row>
    <row r="1123" spans="2:2" x14ac:dyDescent="0.3">
      <c r="B1123" s="172"/>
    </row>
    <row r="1124" spans="2:2" x14ac:dyDescent="0.3">
      <c r="B1124" s="172"/>
    </row>
    <row r="1125" spans="2:2" x14ac:dyDescent="0.3">
      <c r="B1125" s="172"/>
    </row>
    <row r="1126" spans="2:2" x14ac:dyDescent="0.3">
      <c r="B1126" s="172"/>
    </row>
    <row r="1127" spans="2:2" x14ac:dyDescent="0.3">
      <c r="B1127" s="172"/>
    </row>
    <row r="1128" spans="2:2" x14ac:dyDescent="0.3">
      <c r="B1128" s="172"/>
    </row>
    <row r="1129" spans="2:2" x14ac:dyDescent="0.3">
      <c r="B1129" s="172"/>
    </row>
    <row r="1130" spans="2:2" x14ac:dyDescent="0.3">
      <c r="B1130" s="172"/>
    </row>
    <row r="1131" spans="2:2" x14ac:dyDescent="0.3">
      <c r="B1131" s="172"/>
    </row>
    <row r="1132" spans="2:2" x14ac:dyDescent="0.3">
      <c r="B1132" s="172"/>
    </row>
    <row r="1133" spans="2:2" x14ac:dyDescent="0.3">
      <c r="B1133" s="172"/>
    </row>
    <row r="1134" spans="2:2" x14ac:dyDescent="0.3">
      <c r="B1134" s="172"/>
    </row>
    <row r="1135" spans="2:2" x14ac:dyDescent="0.3">
      <c r="B1135" s="172"/>
    </row>
    <row r="1136" spans="2:2" x14ac:dyDescent="0.3">
      <c r="B1136" s="172"/>
    </row>
    <row r="1137" spans="2:2" x14ac:dyDescent="0.3">
      <c r="B1137" s="172"/>
    </row>
    <row r="1138" spans="2:2" x14ac:dyDescent="0.3">
      <c r="B1138" s="172"/>
    </row>
    <row r="1139" spans="2:2" x14ac:dyDescent="0.3">
      <c r="B1139" s="172"/>
    </row>
    <row r="1140" spans="2:2" x14ac:dyDescent="0.3">
      <c r="B1140" s="172"/>
    </row>
    <row r="1141" spans="2:2" x14ac:dyDescent="0.3">
      <c r="B1141" s="172"/>
    </row>
    <row r="1142" spans="2:2" x14ac:dyDescent="0.3">
      <c r="B1142" s="172"/>
    </row>
    <row r="1143" spans="2:2" x14ac:dyDescent="0.3">
      <c r="B1143" s="172"/>
    </row>
    <row r="1144" spans="2:2" x14ac:dyDescent="0.3">
      <c r="B1144" s="172"/>
    </row>
    <row r="1145" spans="2:2" x14ac:dyDescent="0.3">
      <c r="B1145" s="172"/>
    </row>
    <row r="1146" spans="2:2" x14ac:dyDescent="0.3">
      <c r="B1146" s="172"/>
    </row>
    <row r="1147" spans="2:2" x14ac:dyDescent="0.3">
      <c r="B1147" s="172"/>
    </row>
    <row r="1148" spans="2:2" x14ac:dyDescent="0.3">
      <c r="B1148" s="172"/>
    </row>
    <row r="1149" spans="2:2" x14ac:dyDescent="0.3">
      <c r="B1149" s="172"/>
    </row>
    <row r="1150" spans="2:2" x14ac:dyDescent="0.3">
      <c r="B1150" s="172"/>
    </row>
    <row r="1151" spans="2:2" x14ac:dyDescent="0.3">
      <c r="B1151" s="172"/>
    </row>
    <row r="1152" spans="2:2" x14ac:dyDescent="0.3">
      <c r="B1152" s="172"/>
    </row>
    <row r="1153" spans="2:2" x14ac:dyDescent="0.3">
      <c r="B1153" s="172"/>
    </row>
    <row r="1154" spans="2:2" x14ac:dyDescent="0.3">
      <c r="B1154" s="172"/>
    </row>
    <row r="1155" spans="2:2" x14ac:dyDescent="0.3">
      <c r="B1155" s="172"/>
    </row>
    <row r="1156" spans="2:2" x14ac:dyDescent="0.3">
      <c r="B1156" s="172"/>
    </row>
    <row r="1157" spans="2:2" x14ac:dyDescent="0.3">
      <c r="B1157" s="172"/>
    </row>
    <row r="1158" spans="2:2" x14ac:dyDescent="0.3">
      <c r="B1158" s="172"/>
    </row>
    <row r="1159" spans="2:2" x14ac:dyDescent="0.3">
      <c r="B1159" s="172"/>
    </row>
    <row r="1160" spans="2:2" x14ac:dyDescent="0.3">
      <c r="B1160" s="172"/>
    </row>
    <row r="1161" spans="2:2" x14ac:dyDescent="0.3">
      <c r="B1161" s="172"/>
    </row>
    <row r="1162" spans="2:2" x14ac:dyDescent="0.3">
      <c r="B1162" s="172"/>
    </row>
    <row r="1163" spans="2:2" x14ac:dyDescent="0.3">
      <c r="B1163" s="172"/>
    </row>
    <row r="1164" spans="2:2" x14ac:dyDescent="0.3">
      <c r="B1164" s="172"/>
    </row>
    <row r="1165" spans="2:2" x14ac:dyDescent="0.3">
      <c r="B1165" s="172"/>
    </row>
    <row r="1166" spans="2:2" x14ac:dyDescent="0.3">
      <c r="B1166" s="172"/>
    </row>
    <row r="1167" spans="2:2" x14ac:dyDescent="0.3">
      <c r="B1167" s="172"/>
    </row>
    <row r="1168" spans="2:2" x14ac:dyDescent="0.3">
      <c r="B1168" s="172"/>
    </row>
    <row r="1169" spans="2:2" x14ac:dyDescent="0.3">
      <c r="B1169" s="172"/>
    </row>
    <row r="1170" spans="2:2" x14ac:dyDescent="0.3">
      <c r="B1170" s="172"/>
    </row>
    <row r="1171" spans="2:2" x14ac:dyDescent="0.3">
      <c r="B1171" s="172"/>
    </row>
    <row r="1172" spans="2:2" x14ac:dyDescent="0.3">
      <c r="B1172" s="172"/>
    </row>
    <row r="1173" spans="2:2" x14ac:dyDescent="0.3">
      <c r="B1173" s="172"/>
    </row>
    <row r="1174" spans="2:2" x14ac:dyDescent="0.3">
      <c r="B1174" s="172"/>
    </row>
    <row r="1175" spans="2:2" x14ac:dyDescent="0.3">
      <c r="B1175" s="172"/>
    </row>
    <row r="1176" spans="2:2" x14ac:dyDescent="0.3">
      <c r="B1176" s="172"/>
    </row>
    <row r="1177" spans="2:2" x14ac:dyDescent="0.3">
      <c r="B1177" s="172"/>
    </row>
    <row r="1178" spans="2:2" x14ac:dyDescent="0.3">
      <c r="B1178" s="172"/>
    </row>
    <row r="1179" spans="2:2" x14ac:dyDescent="0.3">
      <c r="B1179" s="172"/>
    </row>
    <row r="1180" spans="2:2" x14ac:dyDescent="0.3">
      <c r="B1180" s="172"/>
    </row>
    <row r="1181" spans="2:2" x14ac:dyDescent="0.3">
      <c r="B1181" s="172"/>
    </row>
    <row r="1182" spans="2:2" x14ac:dyDescent="0.3">
      <c r="B1182" s="172"/>
    </row>
    <row r="1183" spans="2:2" x14ac:dyDescent="0.3">
      <c r="B1183" s="172"/>
    </row>
    <row r="1184" spans="2:2" x14ac:dyDescent="0.3">
      <c r="B1184" s="172"/>
    </row>
    <row r="1185" spans="2:2" x14ac:dyDescent="0.3">
      <c r="B1185" s="172"/>
    </row>
    <row r="1186" spans="2:2" x14ac:dyDescent="0.3">
      <c r="B1186" s="172"/>
    </row>
    <row r="1187" spans="2:2" x14ac:dyDescent="0.3">
      <c r="B1187" s="172"/>
    </row>
    <row r="1188" spans="2:2" x14ac:dyDescent="0.3">
      <c r="B1188" s="172"/>
    </row>
    <row r="1189" spans="2:2" x14ac:dyDescent="0.3">
      <c r="B1189" s="172"/>
    </row>
    <row r="1190" spans="2:2" x14ac:dyDescent="0.3">
      <c r="B1190" s="172"/>
    </row>
    <row r="1191" spans="2:2" x14ac:dyDescent="0.3">
      <c r="B1191" s="172"/>
    </row>
    <row r="1192" spans="2:2" x14ac:dyDescent="0.3">
      <c r="B1192" s="172"/>
    </row>
    <row r="1193" spans="2:2" x14ac:dyDescent="0.3">
      <c r="B1193" s="172"/>
    </row>
    <row r="1194" spans="2:2" x14ac:dyDescent="0.3">
      <c r="B1194" s="172"/>
    </row>
    <row r="1195" spans="2:2" x14ac:dyDescent="0.3">
      <c r="B1195" s="172"/>
    </row>
    <row r="1196" spans="2:2" x14ac:dyDescent="0.3">
      <c r="B1196" s="172"/>
    </row>
    <row r="1197" spans="2:2" x14ac:dyDescent="0.3">
      <c r="B1197" s="172"/>
    </row>
    <row r="1198" spans="2:2" x14ac:dyDescent="0.3">
      <c r="B1198" s="172"/>
    </row>
    <row r="1199" spans="2:2" x14ac:dyDescent="0.3">
      <c r="B1199" s="172"/>
    </row>
    <row r="1200" spans="2:2" x14ac:dyDescent="0.3">
      <c r="B1200" s="172"/>
    </row>
    <row r="1201" spans="2:2" x14ac:dyDescent="0.3">
      <c r="B1201" s="172"/>
    </row>
    <row r="1202" spans="2:2" x14ac:dyDescent="0.3">
      <c r="B1202" s="172"/>
    </row>
    <row r="1203" spans="2:2" x14ac:dyDescent="0.3">
      <c r="B1203" s="172"/>
    </row>
    <row r="1204" spans="2:2" x14ac:dyDescent="0.3">
      <c r="B1204" s="172"/>
    </row>
    <row r="1205" spans="2:2" x14ac:dyDescent="0.3">
      <c r="B1205" s="172"/>
    </row>
    <row r="1206" spans="2:2" x14ac:dyDescent="0.3">
      <c r="B1206" s="172"/>
    </row>
    <row r="1207" spans="2:2" x14ac:dyDescent="0.3">
      <c r="B1207" s="172"/>
    </row>
    <row r="1208" spans="2:2" x14ac:dyDescent="0.3">
      <c r="B1208" s="172"/>
    </row>
    <row r="1209" spans="2:2" x14ac:dyDescent="0.3">
      <c r="B1209" s="172"/>
    </row>
    <row r="1210" spans="2:2" x14ac:dyDescent="0.3">
      <c r="B1210" s="172"/>
    </row>
    <row r="1211" spans="2:2" x14ac:dyDescent="0.3">
      <c r="B1211" s="172"/>
    </row>
    <row r="1212" spans="2:2" x14ac:dyDescent="0.3">
      <c r="B1212" s="172"/>
    </row>
    <row r="1213" spans="2:2" x14ac:dyDescent="0.3">
      <c r="B1213" s="172"/>
    </row>
    <row r="1214" spans="2:2" x14ac:dyDescent="0.3">
      <c r="B1214" s="172"/>
    </row>
    <row r="1215" spans="2:2" x14ac:dyDescent="0.3">
      <c r="B1215" s="172"/>
    </row>
    <row r="1216" spans="2:2" x14ac:dyDescent="0.3">
      <c r="B1216" s="172"/>
    </row>
    <row r="1217" spans="2:2" x14ac:dyDescent="0.3">
      <c r="B1217" s="172"/>
    </row>
    <row r="1218" spans="2:2" x14ac:dyDescent="0.3">
      <c r="B1218" s="172"/>
    </row>
    <row r="1219" spans="2:2" x14ac:dyDescent="0.3">
      <c r="B1219" s="172"/>
    </row>
    <row r="1220" spans="2:2" x14ac:dyDescent="0.3">
      <c r="B1220" s="172"/>
    </row>
    <row r="1221" spans="2:2" x14ac:dyDescent="0.3">
      <c r="B1221" s="172"/>
    </row>
    <row r="1222" spans="2:2" x14ac:dyDescent="0.3">
      <c r="B1222" s="172"/>
    </row>
    <row r="1223" spans="2:2" x14ac:dyDescent="0.3">
      <c r="B1223" s="172"/>
    </row>
    <row r="1224" spans="2:2" x14ac:dyDescent="0.3">
      <c r="B1224" s="172"/>
    </row>
    <row r="1225" spans="2:2" x14ac:dyDescent="0.3">
      <c r="B1225" s="172"/>
    </row>
    <row r="1226" spans="2:2" x14ac:dyDescent="0.3">
      <c r="B1226" s="172"/>
    </row>
    <row r="1227" spans="2:2" x14ac:dyDescent="0.3">
      <c r="B1227" s="172"/>
    </row>
    <row r="1228" spans="2:2" x14ac:dyDescent="0.3">
      <c r="B1228" s="172"/>
    </row>
    <row r="1229" spans="2:2" x14ac:dyDescent="0.3">
      <c r="B1229" s="172"/>
    </row>
    <row r="1230" spans="2:2" x14ac:dyDescent="0.3">
      <c r="B1230" s="172"/>
    </row>
    <row r="1231" spans="2:2" x14ac:dyDescent="0.3">
      <c r="B1231" s="172"/>
    </row>
    <row r="1232" spans="2:2" x14ac:dyDescent="0.3">
      <c r="B1232" s="172"/>
    </row>
    <row r="1233" spans="2:2" x14ac:dyDescent="0.3">
      <c r="B1233" s="172"/>
    </row>
    <row r="1234" spans="2:2" x14ac:dyDescent="0.3">
      <c r="B1234" s="172"/>
    </row>
    <row r="1235" spans="2:2" x14ac:dyDescent="0.3">
      <c r="B1235" s="172"/>
    </row>
    <row r="1236" spans="2:2" x14ac:dyDescent="0.3">
      <c r="B1236" s="172"/>
    </row>
    <row r="1237" spans="2:2" x14ac:dyDescent="0.3">
      <c r="B1237" s="172"/>
    </row>
    <row r="1238" spans="2:2" x14ac:dyDescent="0.3">
      <c r="B1238" s="172"/>
    </row>
    <row r="1239" spans="2:2" x14ac:dyDescent="0.3">
      <c r="B1239" s="172"/>
    </row>
    <row r="1240" spans="2:2" x14ac:dyDescent="0.3">
      <c r="B1240" s="172"/>
    </row>
    <row r="1241" spans="2:2" x14ac:dyDescent="0.3">
      <c r="B1241" s="172"/>
    </row>
    <row r="1242" spans="2:2" x14ac:dyDescent="0.3">
      <c r="B1242" s="172"/>
    </row>
    <row r="1243" spans="2:2" x14ac:dyDescent="0.3">
      <c r="B1243" s="172"/>
    </row>
    <row r="1244" spans="2:2" x14ac:dyDescent="0.3">
      <c r="B1244" s="172"/>
    </row>
    <row r="1245" spans="2:2" x14ac:dyDescent="0.3">
      <c r="B1245" s="172"/>
    </row>
    <row r="1246" spans="2:2" x14ac:dyDescent="0.3">
      <c r="B1246" s="172"/>
    </row>
    <row r="1247" spans="2:2" x14ac:dyDescent="0.3">
      <c r="B1247" s="172"/>
    </row>
    <row r="1248" spans="2:2" x14ac:dyDescent="0.3">
      <c r="B1248" s="172"/>
    </row>
    <row r="1249" spans="2:2" x14ac:dyDescent="0.3">
      <c r="B1249" s="172"/>
    </row>
    <row r="1250" spans="2:2" x14ac:dyDescent="0.3">
      <c r="B1250" s="172"/>
    </row>
    <row r="1251" spans="2:2" x14ac:dyDescent="0.3">
      <c r="B1251" s="172"/>
    </row>
    <row r="1252" spans="2:2" x14ac:dyDescent="0.3">
      <c r="B1252" s="172"/>
    </row>
    <row r="1253" spans="2:2" x14ac:dyDescent="0.3">
      <c r="B1253" s="172"/>
    </row>
    <row r="1254" spans="2:2" x14ac:dyDescent="0.3">
      <c r="B1254" s="172"/>
    </row>
    <row r="1255" spans="2:2" x14ac:dyDescent="0.3">
      <c r="B1255" s="172"/>
    </row>
    <row r="1256" spans="2:2" x14ac:dyDescent="0.3">
      <c r="B1256" s="172"/>
    </row>
    <row r="1257" spans="2:2" x14ac:dyDescent="0.3">
      <c r="B1257" s="172"/>
    </row>
    <row r="1258" spans="2:2" x14ac:dyDescent="0.3">
      <c r="B1258" s="172"/>
    </row>
    <row r="1259" spans="2:2" x14ac:dyDescent="0.3">
      <c r="B1259" s="172"/>
    </row>
    <row r="1260" spans="2:2" x14ac:dyDescent="0.3">
      <c r="B1260" s="172"/>
    </row>
    <row r="1261" spans="2:2" x14ac:dyDescent="0.3">
      <c r="B1261" s="172"/>
    </row>
    <row r="1262" spans="2:2" x14ac:dyDescent="0.3">
      <c r="B1262" s="172"/>
    </row>
    <row r="1263" spans="2:2" x14ac:dyDescent="0.3">
      <c r="B1263" s="172"/>
    </row>
    <row r="1264" spans="2:2" x14ac:dyDescent="0.3">
      <c r="B1264" s="172"/>
    </row>
    <row r="1265" spans="2:2" x14ac:dyDescent="0.3">
      <c r="B1265" s="172"/>
    </row>
    <row r="1266" spans="2:2" x14ac:dyDescent="0.3">
      <c r="B1266" s="172"/>
    </row>
    <row r="1267" spans="2:2" x14ac:dyDescent="0.3">
      <c r="B1267" s="172"/>
    </row>
    <row r="1268" spans="2:2" x14ac:dyDescent="0.3">
      <c r="B1268" s="172"/>
    </row>
    <row r="1269" spans="2:2" x14ac:dyDescent="0.3">
      <c r="B1269" s="172"/>
    </row>
    <row r="1270" spans="2:2" x14ac:dyDescent="0.3">
      <c r="B1270" s="172"/>
    </row>
    <row r="1271" spans="2:2" x14ac:dyDescent="0.3">
      <c r="B1271" s="172"/>
    </row>
    <row r="1272" spans="2:2" x14ac:dyDescent="0.3">
      <c r="B1272" s="172"/>
    </row>
    <row r="1273" spans="2:2" x14ac:dyDescent="0.3">
      <c r="B1273" s="172"/>
    </row>
    <row r="1274" spans="2:2" x14ac:dyDescent="0.3">
      <c r="B1274" s="172"/>
    </row>
    <row r="1275" spans="2:2" x14ac:dyDescent="0.3">
      <c r="B1275" s="172"/>
    </row>
    <row r="1276" spans="2:2" x14ac:dyDescent="0.3">
      <c r="B1276" s="172"/>
    </row>
    <row r="1277" spans="2:2" x14ac:dyDescent="0.3">
      <c r="B1277" s="172"/>
    </row>
    <row r="1278" spans="2:2" x14ac:dyDescent="0.3">
      <c r="B1278" s="172"/>
    </row>
    <row r="1279" spans="2:2" x14ac:dyDescent="0.3">
      <c r="B1279" s="172"/>
    </row>
    <row r="1280" spans="2:2" x14ac:dyDescent="0.3">
      <c r="B1280" s="172"/>
    </row>
    <row r="1281" spans="2:2" x14ac:dyDescent="0.3">
      <c r="B1281" s="172"/>
    </row>
    <row r="1282" spans="2:2" x14ac:dyDescent="0.3">
      <c r="B1282" s="172"/>
    </row>
    <row r="1283" spans="2:2" x14ac:dyDescent="0.3">
      <c r="B1283" s="172"/>
    </row>
    <row r="1284" spans="2:2" x14ac:dyDescent="0.3">
      <c r="B1284" s="172"/>
    </row>
    <row r="1285" spans="2:2" x14ac:dyDescent="0.3">
      <c r="B1285" s="172"/>
    </row>
    <row r="1286" spans="2:2" x14ac:dyDescent="0.3">
      <c r="B1286" s="172"/>
    </row>
    <row r="1287" spans="2:2" x14ac:dyDescent="0.3">
      <c r="B1287" s="172"/>
    </row>
    <row r="1288" spans="2:2" x14ac:dyDescent="0.3">
      <c r="B1288" s="172"/>
    </row>
    <row r="1289" spans="2:2" x14ac:dyDescent="0.3">
      <c r="B1289" s="172"/>
    </row>
    <row r="1290" spans="2:2" x14ac:dyDescent="0.3">
      <c r="B1290" s="172"/>
    </row>
    <row r="1291" spans="2:2" x14ac:dyDescent="0.3">
      <c r="B1291" s="172"/>
    </row>
    <row r="1292" spans="2:2" x14ac:dyDescent="0.3">
      <c r="B1292" s="172"/>
    </row>
    <row r="1293" spans="2:2" x14ac:dyDescent="0.3">
      <c r="B1293" s="172"/>
    </row>
    <row r="1294" spans="2:2" x14ac:dyDescent="0.3">
      <c r="B1294" s="172"/>
    </row>
    <row r="1295" spans="2:2" x14ac:dyDescent="0.3">
      <c r="B1295" s="172"/>
    </row>
    <row r="1296" spans="2:2" x14ac:dyDescent="0.3">
      <c r="B1296" s="172"/>
    </row>
    <row r="1297" spans="2:2" x14ac:dyDescent="0.3">
      <c r="B1297" s="172"/>
    </row>
    <row r="1298" spans="2:2" x14ac:dyDescent="0.3">
      <c r="B1298" s="172"/>
    </row>
    <row r="1299" spans="2:2" x14ac:dyDescent="0.3">
      <c r="B1299" s="172"/>
    </row>
    <row r="1300" spans="2:2" x14ac:dyDescent="0.3">
      <c r="B1300" s="172"/>
    </row>
    <row r="1301" spans="2:2" x14ac:dyDescent="0.3">
      <c r="B1301" s="172"/>
    </row>
    <row r="1302" spans="2:2" x14ac:dyDescent="0.3">
      <c r="B1302" s="172"/>
    </row>
    <row r="1303" spans="2:2" x14ac:dyDescent="0.3">
      <c r="B1303" s="172"/>
    </row>
    <row r="1304" spans="2:2" x14ac:dyDescent="0.3">
      <c r="B1304" s="172"/>
    </row>
    <row r="1305" spans="2:2" x14ac:dyDescent="0.3">
      <c r="B1305" s="172"/>
    </row>
    <row r="1306" spans="2:2" x14ac:dyDescent="0.3">
      <c r="B1306" s="172"/>
    </row>
    <row r="1307" spans="2:2" x14ac:dyDescent="0.3">
      <c r="B1307" s="172"/>
    </row>
    <row r="1308" spans="2:2" x14ac:dyDescent="0.3">
      <c r="B1308" s="172"/>
    </row>
    <row r="1309" spans="2:2" x14ac:dyDescent="0.3">
      <c r="B1309" s="172"/>
    </row>
    <row r="1310" spans="2:2" x14ac:dyDescent="0.3">
      <c r="B1310" s="172"/>
    </row>
    <row r="1311" spans="2:2" x14ac:dyDescent="0.3">
      <c r="B1311" s="172"/>
    </row>
    <row r="1312" spans="2:2" x14ac:dyDescent="0.3">
      <c r="B1312" s="172"/>
    </row>
    <row r="1313" spans="2:2" x14ac:dyDescent="0.3">
      <c r="B1313" s="172"/>
    </row>
    <row r="1314" spans="2:2" x14ac:dyDescent="0.3">
      <c r="B1314" s="172"/>
    </row>
    <row r="1315" spans="2:2" x14ac:dyDescent="0.3">
      <c r="B1315" s="172"/>
    </row>
    <row r="1316" spans="2:2" x14ac:dyDescent="0.3">
      <c r="B1316" s="172"/>
    </row>
    <row r="1317" spans="2:2" x14ac:dyDescent="0.3">
      <c r="B1317" s="172"/>
    </row>
    <row r="1318" spans="2:2" x14ac:dyDescent="0.3">
      <c r="B1318" s="172"/>
    </row>
    <row r="1319" spans="2:2" x14ac:dyDescent="0.3">
      <c r="B1319" s="172"/>
    </row>
    <row r="1320" spans="2:2" x14ac:dyDescent="0.3">
      <c r="B1320" s="172"/>
    </row>
    <row r="1321" spans="2:2" x14ac:dyDescent="0.3">
      <c r="B1321" s="172"/>
    </row>
    <row r="1322" spans="2:2" x14ac:dyDescent="0.3">
      <c r="B1322" s="172"/>
    </row>
    <row r="1323" spans="2:2" x14ac:dyDescent="0.3">
      <c r="B1323" s="172"/>
    </row>
    <row r="1324" spans="2:2" x14ac:dyDescent="0.3">
      <c r="B1324" s="172"/>
    </row>
    <row r="1325" spans="2:2" x14ac:dyDescent="0.3">
      <c r="B1325" s="172"/>
    </row>
    <row r="1326" spans="2:2" x14ac:dyDescent="0.3">
      <c r="B1326" s="172"/>
    </row>
    <row r="1327" spans="2:2" x14ac:dyDescent="0.3">
      <c r="B1327" s="172"/>
    </row>
    <row r="1328" spans="2:2" x14ac:dyDescent="0.3">
      <c r="B1328" s="172"/>
    </row>
    <row r="1329" spans="2:2" x14ac:dyDescent="0.3">
      <c r="B1329" s="172"/>
    </row>
    <row r="1330" spans="2:2" x14ac:dyDescent="0.3">
      <c r="B1330" s="172"/>
    </row>
    <row r="1331" spans="2:2" x14ac:dyDescent="0.3">
      <c r="B1331" s="172"/>
    </row>
    <row r="1332" spans="2:2" x14ac:dyDescent="0.3">
      <c r="B1332" s="172"/>
    </row>
    <row r="1333" spans="2:2" x14ac:dyDescent="0.3">
      <c r="B1333" s="172"/>
    </row>
    <row r="1334" spans="2:2" x14ac:dyDescent="0.3">
      <c r="B1334" s="172"/>
    </row>
    <row r="1335" spans="2:2" x14ac:dyDescent="0.3">
      <c r="B1335" s="172"/>
    </row>
    <row r="1336" spans="2:2" x14ac:dyDescent="0.3">
      <c r="B1336" s="172"/>
    </row>
    <row r="1337" spans="2:2" x14ac:dyDescent="0.3">
      <c r="B1337" s="172"/>
    </row>
    <row r="1338" spans="2:2" x14ac:dyDescent="0.3">
      <c r="B1338" s="172"/>
    </row>
    <row r="1339" spans="2:2" x14ac:dyDescent="0.3">
      <c r="B1339" s="172"/>
    </row>
    <row r="1340" spans="2:2" x14ac:dyDescent="0.3">
      <c r="B1340" s="172"/>
    </row>
    <row r="1341" spans="2:2" x14ac:dyDescent="0.3">
      <c r="B1341" s="172"/>
    </row>
    <row r="1342" spans="2:2" x14ac:dyDescent="0.3">
      <c r="B1342" s="172"/>
    </row>
    <row r="1343" spans="2:2" x14ac:dyDescent="0.3">
      <c r="B1343" s="172"/>
    </row>
    <row r="1344" spans="2:2" x14ac:dyDescent="0.3">
      <c r="B1344" s="172"/>
    </row>
    <row r="1345" spans="2:2" x14ac:dyDescent="0.3">
      <c r="B1345" s="172"/>
    </row>
    <row r="1346" spans="2:2" x14ac:dyDescent="0.3">
      <c r="B1346" s="172"/>
    </row>
    <row r="1347" spans="2:2" x14ac:dyDescent="0.3">
      <c r="B1347" s="172"/>
    </row>
    <row r="1348" spans="2:2" x14ac:dyDescent="0.3">
      <c r="B1348" s="172"/>
    </row>
    <row r="1349" spans="2:2" x14ac:dyDescent="0.3">
      <c r="B1349" s="172"/>
    </row>
    <row r="1350" spans="2:2" x14ac:dyDescent="0.3">
      <c r="B1350" s="172"/>
    </row>
    <row r="1351" spans="2:2" x14ac:dyDescent="0.3">
      <c r="B1351" s="172"/>
    </row>
    <row r="1352" spans="2:2" x14ac:dyDescent="0.3">
      <c r="B1352" s="172"/>
    </row>
    <row r="1353" spans="2:2" x14ac:dyDescent="0.3">
      <c r="B1353" s="172"/>
    </row>
    <row r="1354" spans="2:2" x14ac:dyDescent="0.3">
      <c r="B1354" s="172"/>
    </row>
    <row r="1355" spans="2:2" x14ac:dyDescent="0.3">
      <c r="B1355" s="172"/>
    </row>
    <row r="1356" spans="2:2" x14ac:dyDescent="0.3">
      <c r="B1356" s="172"/>
    </row>
    <row r="1357" spans="2:2" x14ac:dyDescent="0.3">
      <c r="B1357" s="172"/>
    </row>
    <row r="1358" spans="2:2" x14ac:dyDescent="0.3">
      <c r="B1358" s="172"/>
    </row>
    <row r="1359" spans="2:2" x14ac:dyDescent="0.3">
      <c r="B1359" s="172"/>
    </row>
    <row r="1360" spans="2:2" x14ac:dyDescent="0.3">
      <c r="B1360" s="172"/>
    </row>
    <row r="1361" spans="2:2" x14ac:dyDescent="0.3">
      <c r="B1361" s="172"/>
    </row>
    <row r="1362" spans="2:2" x14ac:dyDescent="0.3">
      <c r="B1362" s="172"/>
    </row>
    <row r="1363" spans="2:2" x14ac:dyDescent="0.3">
      <c r="B1363" s="172"/>
    </row>
    <row r="1364" spans="2:2" x14ac:dyDescent="0.3">
      <c r="B1364" s="172"/>
    </row>
    <row r="1365" spans="2:2" x14ac:dyDescent="0.3">
      <c r="B1365" s="172"/>
    </row>
    <row r="1366" spans="2:2" x14ac:dyDescent="0.3">
      <c r="B1366" s="172"/>
    </row>
    <row r="1367" spans="2:2" x14ac:dyDescent="0.3">
      <c r="B1367" s="172"/>
    </row>
    <row r="1368" spans="2:2" x14ac:dyDescent="0.3">
      <c r="B1368" s="172"/>
    </row>
    <row r="1369" spans="2:2" x14ac:dyDescent="0.3">
      <c r="B1369" s="172"/>
    </row>
    <row r="1370" spans="2:2" x14ac:dyDescent="0.3">
      <c r="B1370" s="172"/>
    </row>
    <row r="1371" spans="2:2" x14ac:dyDescent="0.3">
      <c r="B1371" s="172"/>
    </row>
    <row r="1372" spans="2:2" x14ac:dyDescent="0.3">
      <c r="B1372" s="172"/>
    </row>
    <row r="1373" spans="2:2" x14ac:dyDescent="0.3">
      <c r="B1373" s="172"/>
    </row>
    <row r="1374" spans="2:2" x14ac:dyDescent="0.3">
      <c r="B1374" s="172"/>
    </row>
    <row r="1375" spans="2:2" x14ac:dyDescent="0.3">
      <c r="B1375" s="172"/>
    </row>
    <row r="1376" spans="2:2" x14ac:dyDescent="0.3">
      <c r="B1376" s="172"/>
    </row>
    <row r="1377" spans="2:2" x14ac:dyDescent="0.3">
      <c r="B1377" s="172"/>
    </row>
    <row r="1378" spans="2:2" x14ac:dyDescent="0.3">
      <c r="B1378" s="172"/>
    </row>
    <row r="1379" spans="2:2" x14ac:dyDescent="0.3">
      <c r="B1379" s="172"/>
    </row>
    <row r="1380" spans="2:2" x14ac:dyDescent="0.3">
      <c r="B1380" s="172"/>
    </row>
    <row r="1381" spans="2:2" x14ac:dyDescent="0.3">
      <c r="B1381" s="172"/>
    </row>
    <row r="1382" spans="2:2" x14ac:dyDescent="0.3">
      <c r="B1382" s="172"/>
    </row>
    <row r="1383" spans="2:2" x14ac:dyDescent="0.3">
      <c r="B1383" s="172"/>
    </row>
    <row r="1384" spans="2:2" x14ac:dyDescent="0.3">
      <c r="B1384" s="172"/>
    </row>
    <row r="1385" spans="2:2" x14ac:dyDescent="0.3">
      <c r="B1385" s="172"/>
    </row>
    <row r="1386" spans="2:2" x14ac:dyDescent="0.3">
      <c r="B1386" s="172"/>
    </row>
    <row r="1387" spans="2:2" x14ac:dyDescent="0.3">
      <c r="B1387" s="172"/>
    </row>
    <row r="1388" spans="2:2" x14ac:dyDescent="0.3">
      <c r="B1388" s="172"/>
    </row>
    <row r="1389" spans="2:2" x14ac:dyDescent="0.3">
      <c r="B1389" s="172"/>
    </row>
    <row r="1390" spans="2:2" x14ac:dyDescent="0.3">
      <c r="B1390" s="172"/>
    </row>
    <row r="1391" spans="2:2" x14ac:dyDescent="0.3">
      <c r="B1391" s="172"/>
    </row>
    <row r="1392" spans="2:2" x14ac:dyDescent="0.3">
      <c r="B1392" s="172"/>
    </row>
    <row r="1393" spans="2:2" x14ac:dyDescent="0.3">
      <c r="B1393" s="172"/>
    </row>
    <row r="1394" spans="2:2" x14ac:dyDescent="0.3">
      <c r="B1394" s="172"/>
    </row>
    <row r="1395" spans="2:2" x14ac:dyDescent="0.3">
      <c r="B1395" s="172"/>
    </row>
    <row r="1396" spans="2:2" x14ac:dyDescent="0.3">
      <c r="B1396" s="172"/>
    </row>
    <row r="1397" spans="2:2" x14ac:dyDescent="0.3">
      <c r="B1397" s="172"/>
    </row>
    <row r="1398" spans="2:2" x14ac:dyDescent="0.3">
      <c r="B1398" s="172"/>
    </row>
    <row r="1399" spans="2:2" x14ac:dyDescent="0.3">
      <c r="B1399" s="172"/>
    </row>
    <row r="1400" spans="2:2" x14ac:dyDescent="0.3">
      <c r="B1400" s="172"/>
    </row>
    <row r="1401" spans="2:2" x14ac:dyDescent="0.3">
      <c r="B1401" s="172"/>
    </row>
    <row r="1402" spans="2:2" x14ac:dyDescent="0.3">
      <c r="B1402" s="172"/>
    </row>
    <row r="1403" spans="2:2" x14ac:dyDescent="0.3">
      <c r="B1403" s="172"/>
    </row>
    <row r="1404" spans="2:2" x14ac:dyDescent="0.3">
      <c r="B1404" s="172"/>
    </row>
    <row r="1405" spans="2:2" x14ac:dyDescent="0.3">
      <c r="B1405" s="172"/>
    </row>
    <row r="1406" spans="2:2" x14ac:dyDescent="0.3">
      <c r="B1406" s="172"/>
    </row>
    <row r="1407" spans="2:2" x14ac:dyDescent="0.3">
      <c r="B1407" s="172"/>
    </row>
    <row r="1408" spans="2:2" x14ac:dyDescent="0.3">
      <c r="B1408" s="172"/>
    </row>
    <row r="1409" spans="2:2" x14ac:dyDescent="0.3">
      <c r="B1409" s="172"/>
    </row>
    <row r="1410" spans="2:2" x14ac:dyDescent="0.3">
      <c r="B1410" s="172"/>
    </row>
    <row r="1411" spans="2:2" x14ac:dyDescent="0.3">
      <c r="B1411" s="172"/>
    </row>
    <row r="1412" spans="2:2" x14ac:dyDescent="0.3">
      <c r="B1412" s="172"/>
    </row>
    <row r="1413" spans="2:2" x14ac:dyDescent="0.3">
      <c r="B1413" s="172"/>
    </row>
    <row r="1414" spans="2:2" x14ac:dyDescent="0.3">
      <c r="B1414" s="172"/>
    </row>
    <row r="1415" spans="2:2" x14ac:dyDescent="0.3">
      <c r="B1415" s="172"/>
    </row>
    <row r="1416" spans="2:2" x14ac:dyDescent="0.3">
      <c r="B1416" s="172"/>
    </row>
    <row r="1417" spans="2:2" x14ac:dyDescent="0.3">
      <c r="B1417" s="172"/>
    </row>
    <row r="1418" spans="2:2" x14ac:dyDescent="0.3">
      <c r="B1418" s="172"/>
    </row>
    <row r="1419" spans="2:2" x14ac:dyDescent="0.3">
      <c r="B1419" s="172"/>
    </row>
    <row r="1420" spans="2:2" x14ac:dyDescent="0.3">
      <c r="B1420" s="172"/>
    </row>
    <row r="1421" spans="2:2" x14ac:dyDescent="0.3">
      <c r="B1421" s="172"/>
    </row>
    <row r="1422" spans="2:2" x14ac:dyDescent="0.3">
      <c r="B1422" s="172"/>
    </row>
    <row r="1423" spans="2:2" x14ac:dyDescent="0.3">
      <c r="B1423" s="172"/>
    </row>
    <row r="1424" spans="2:2" x14ac:dyDescent="0.3">
      <c r="B1424" s="172"/>
    </row>
    <row r="1425" spans="2:2" x14ac:dyDescent="0.3">
      <c r="B1425" s="172"/>
    </row>
    <row r="1426" spans="2:2" x14ac:dyDescent="0.3">
      <c r="B1426" s="172"/>
    </row>
    <row r="1427" spans="2:2" x14ac:dyDescent="0.3">
      <c r="B1427" s="172"/>
    </row>
    <row r="1428" spans="2:2" x14ac:dyDescent="0.3">
      <c r="B1428" s="172"/>
    </row>
    <row r="1429" spans="2:2" x14ac:dyDescent="0.3">
      <c r="B1429" s="172"/>
    </row>
    <row r="1430" spans="2:2" x14ac:dyDescent="0.3">
      <c r="B1430" s="172"/>
    </row>
    <row r="1431" spans="2:2" x14ac:dyDescent="0.3">
      <c r="B1431" s="172"/>
    </row>
    <row r="1432" spans="2:2" x14ac:dyDescent="0.3">
      <c r="B1432" s="172"/>
    </row>
    <row r="1433" spans="2:2" x14ac:dyDescent="0.3">
      <c r="B1433" s="172"/>
    </row>
    <row r="1434" spans="2:2" x14ac:dyDescent="0.3">
      <c r="B1434" s="172"/>
    </row>
    <row r="1435" spans="2:2" x14ac:dyDescent="0.3">
      <c r="B1435" s="172"/>
    </row>
    <row r="1436" spans="2:2" x14ac:dyDescent="0.3">
      <c r="B1436" s="172"/>
    </row>
    <row r="1437" spans="2:2" x14ac:dyDescent="0.3">
      <c r="B1437" s="172"/>
    </row>
    <row r="1438" spans="2:2" x14ac:dyDescent="0.3">
      <c r="B1438" s="172"/>
    </row>
    <row r="1439" spans="2:2" x14ac:dyDescent="0.3">
      <c r="B1439" s="172"/>
    </row>
    <row r="1440" spans="2:2" x14ac:dyDescent="0.3">
      <c r="B1440" s="172"/>
    </row>
    <row r="1441" spans="2:2" x14ac:dyDescent="0.3">
      <c r="B1441" s="172"/>
    </row>
    <row r="1442" spans="2:2" x14ac:dyDescent="0.3">
      <c r="B1442" s="172"/>
    </row>
    <row r="1443" spans="2:2" x14ac:dyDescent="0.3">
      <c r="B1443" s="172"/>
    </row>
    <row r="1444" spans="2:2" x14ac:dyDescent="0.3">
      <c r="B1444" s="172"/>
    </row>
    <row r="1445" spans="2:2" x14ac:dyDescent="0.3">
      <c r="B1445" s="172"/>
    </row>
    <row r="1446" spans="2:2" x14ac:dyDescent="0.3">
      <c r="B1446" s="172"/>
    </row>
    <row r="1447" spans="2:2" x14ac:dyDescent="0.3">
      <c r="B1447" s="172"/>
    </row>
    <row r="1448" spans="2:2" x14ac:dyDescent="0.3">
      <c r="B1448" s="172"/>
    </row>
    <row r="1449" spans="2:2" x14ac:dyDescent="0.3">
      <c r="B1449" s="172"/>
    </row>
    <row r="1450" spans="2:2" x14ac:dyDescent="0.3">
      <c r="B1450" s="172"/>
    </row>
    <row r="1451" spans="2:2" x14ac:dyDescent="0.3">
      <c r="B1451" s="172"/>
    </row>
    <row r="1452" spans="2:2" x14ac:dyDescent="0.3">
      <c r="B1452" s="172"/>
    </row>
    <row r="1453" spans="2:2" x14ac:dyDescent="0.3">
      <c r="B1453" s="172"/>
    </row>
    <row r="1454" spans="2:2" x14ac:dyDescent="0.3">
      <c r="B1454" s="172"/>
    </row>
    <row r="1455" spans="2:2" x14ac:dyDescent="0.3">
      <c r="B1455" s="172"/>
    </row>
    <row r="1456" spans="2:2" x14ac:dyDescent="0.3">
      <c r="B1456" s="172"/>
    </row>
    <row r="1457" spans="2:2" x14ac:dyDescent="0.3">
      <c r="B1457" s="172"/>
    </row>
    <row r="1458" spans="2:2" x14ac:dyDescent="0.3">
      <c r="B1458" s="172"/>
    </row>
    <row r="1459" spans="2:2" x14ac:dyDescent="0.3">
      <c r="B1459" s="172"/>
    </row>
    <row r="1460" spans="2:2" x14ac:dyDescent="0.3">
      <c r="B1460" s="172"/>
    </row>
    <row r="1461" spans="2:2" x14ac:dyDescent="0.3">
      <c r="B1461" s="172"/>
    </row>
    <row r="1462" spans="2:2" x14ac:dyDescent="0.3">
      <c r="B1462" s="172"/>
    </row>
    <row r="1463" spans="2:2" x14ac:dyDescent="0.3">
      <c r="B1463" s="172"/>
    </row>
    <row r="1464" spans="2:2" x14ac:dyDescent="0.3">
      <c r="B1464" s="172"/>
    </row>
    <row r="1465" spans="2:2" x14ac:dyDescent="0.3">
      <c r="B1465" s="172"/>
    </row>
    <row r="1466" spans="2:2" x14ac:dyDescent="0.3">
      <c r="B1466" s="172"/>
    </row>
    <row r="1467" spans="2:2" x14ac:dyDescent="0.3">
      <c r="B1467" s="172"/>
    </row>
    <row r="1468" spans="2:2" x14ac:dyDescent="0.3">
      <c r="B1468" s="172"/>
    </row>
    <row r="1469" spans="2:2" x14ac:dyDescent="0.3">
      <c r="B1469" s="172"/>
    </row>
    <row r="1470" spans="2:2" x14ac:dyDescent="0.3">
      <c r="B1470" s="172"/>
    </row>
    <row r="1471" spans="2:2" x14ac:dyDescent="0.3">
      <c r="B1471" s="172"/>
    </row>
    <row r="1472" spans="2:2" x14ac:dyDescent="0.3">
      <c r="B1472" s="172"/>
    </row>
    <row r="1473" spans="2:2" x14ac:dyDescent="0.3">
      <c r="B1473" s="172"/>
    </row>
    <row r="1474" spans="2:2" x14ac:dyDescent="0.3">
      <c r="B1474" s="172"/>
    </row>
    <row r="1475" spans="2:2" x14ac:dyDescent="0.3">
      <c r="B1475" s="172"/>
    </row>
    <row r="1476" spans="2:2" x14ac:dyDescent="0.3">
      <c r="B1476" s="172"/>
    </row>
    <row r="1477" spans="2:2" x14ac:dyDescent="0.3">
      <c r="B1477" s="172"/>
    </row>
    <row r="1478" spans="2:2" x14ac:dyDescent="0.3">
      <c r="B1478" s="172"/>
    </row>
    <row r="1479" spans="2:2" x14ac:dyDescent="0.3">
      <c r="B1479" s="172"/>
    </row>
    <row r="1480" spans="2:2" x14ac:dyDescent="0.3">
      <c r="B1480" s="172"/>
    </row>
    <row r="1481" spans="2:2" x14ac:dyDescent="0.3">
      <c r="B1481" s="172"/>
    </row>
    <row r="1482" spans="2:2" x14ac:dyDescent="0.3">
      <c r="B1482" s="172"/>
    </row>
    <row r="1483" spans="2:2" x14ac:dyDescent="0.3">
      <c r="B1483" s="172"/>
    </row>
    <row r="1484" spans="2:2" x14ac:dyDescent="0.3">
      <c r="B1484" s="172"/>
    </row>
    <row r="1485" spans="2:2" x14ac:dyDescent="0.3">
      <c r="B1485" s="172"/>
    </row>
    <row r="1486" spans="2:2" x14ac:dyDescent="0.3">
      <c r="B1486" s="172"/>
    </row>
    <row r="1487" spans="2:2" x14ac:dyDescent="0.3">
      <c r="B1487" s="172"/>
    </row>
    <row r="1488" spans="2:2" x14ac:dyDescent="0.3">
      <c r="B1488" s="172"/>
    </row>
    <row r="1489" spans="2:2" x14ac:dyDescent="0.3">
      <c r="B1489" s="172"/>
    </row>
    <row r="1490" spans="2:2" x14ac:dyDescent="0.3">
      <c r="B1490" s="172"/>
    </row>
    <row r="1491" spans="2:2" x14ac:dyDescent="0.3">
      <c r="B1491" s="172"/>
    </row>
    <row r="1492" spans="2:2" x14ac:dyDescent="0.3">
      <c r="B1492" s="172"/>
    </row>
    <row r="1493" spans="2:2" x14ac:dyDescent="0.3">
      <c r="B1493" s="172"/>
    </row>
    <row r="1494" spans="2:2" x14ac:dyDescent="0.3">
      <c r="B1494" s="172"/>
    </row>
    <row r="1495" spans="2:2" x14ac:dyDescent="0.3">
      <c r="B1495" s="172"/>
    </row>
    <row r="1496" spans="2:2" x14ac:dyDescent="0.3">
      <c r="B1496" s="172"/>
    </row>
    <row r="1497" spans="2:2" x14ac:dyDescent="0.3">
      <c r="B1497" s="172"/>
    </row>
    <row r="1498" spans="2:2" x14ac:dyDescent="0.3">
      <c r="B1498" s="172"/>
    </row>
    <row r="1499" spans="2:2" x14ac:dyDescent="0.3">
      <c r="B1499" s="172"/>
    </row>
    <row r="1500" spans="2:2" x14ac:dyDescent="0.3">
      <c r="B1500" s="172"/>
    </row>
    <row r="1501" spans="2:2" x14ac:dyDescent="0.3">
      <c r="B1501" s="172"/>
    </row>
    <row r="1502" spans="2:2" x14ac:dyDescent="0.3">
      <c r="B1502" s="172"/>
    </row>
    <row r="1503" spans="2:2" x14ac:dyDescent="0.3">
      <c r="B1503" s="172"/>
    </row>
    <row r="1504" spans="2:2" x14ac:dyDescent="0.3">
      <c r="B1504" s="172"/>
    </row>
    <row r="1505" spans="2:2" x14ac:dyDescent="0.3">
      <c r="B1505" s="172"/>
    </row>
    <row r="1506" spans="2:2" x14ac:dyDescent="0.3">
      <c r="B1506" s="172"/>
    </row>
    <row r="1507" spans="2:2" x14ac:dyDescent="0.3">
      <c r="B1507" s="172"/>
    </row>
    <row r="1508" spans="2:2" x14ac:dyDescent="0.3">
      <c r="B1508" s="172"/>
    </row>
    <row r="1509" spans="2:2" x14ac:dyDescent="0.3">
      <c r="B1509" s="172"/>
    </row>
    <row r="1510" spans="2:2" x14ac:dyDescent="0.3">
      <c r="B1510" s="172"/>
    </row>
    <row r="1511" spans="2:2" x14ac:dyDescent="0.3">
      <c r="B1511" s="172"/>
    </row>
    <row r="1512" spans="2:2" x14ac:dyDescent="0.3">
      <c r="B1512" s="172"/>
    </row>
    <row r="1513" spans="2:2" x14ac:dyDescent="0.3">
      <c r="B1513" s="172"/>
    </row>
    <row r="1514" spans="2:2" x14ac:dyDescent="0.3">
      <c r="B1514" s="172"/>
    </row>
    <row r="1515" spans="2:2" x14ac:dyDescent="0.3">
      <c r="B1515" s="172"/>
    </row>
    <row r="1516" spans="2:2" x14ac:dyDescent="0.3">
      <c r="B1516" s="172"/>
    </row>
    <row r="1517" spans="2:2" x14ac:dyDescent="0.3">
      <c r="B1517" s="172"/>
    </row>
    <row r="1518" spans="2:2" x14ac:dyDescent="0.3">
      <c r="B1518" s="172"/>
    </row>
    <row r="1519" spans="2:2" x14ac:dyDescent="0.3">
      <c r="B1519" s="172"/>
    </row>
    <row r="1520" spans="2:2" x14ac:dyDescent="0.3">
      <c r="B1520" s="172"/>
    </row>
    <row r="1521" spans="2:2" x14ac:dyDescent="0.3">
      <c r="B1521" s="172"/>
    </row>
    <row r="1522" spans="2:2" x14ac:dyDescent="0.3">
      <c r="B1522" s="172"/>
    </row>
    <row r="1523" spans="2:2" x14ac:dyDescent="0.3">
      <c r="B1523" s="172"/>
    </row>
    <row r="1524" spans="2:2" x14ac:dyDescent="0.3">
      <c r="B1524" s="172"/>
    </row>
    <row r="1525" spans="2:2" x14ac:dyDescent="0.3">
      <c r="B1525" s="172"/>
    </row>
    <row r="1526" spans="2:2" x14ac:dyDescent="0.3">
      <c r="B1526" s="172"/>
    </row>
    <row r="1527" spans="2:2" x14ac:dyDescent="0.3">
      <c r="B1527" s="172"/>
    </row>
    <row r="1528" spans="2:2" x14ac:dyDescent="0.3">
      <c r="B1528" s="172"/>
    </row>
    <row r="1529" spans="2:2" x14ac:dyDescent="0.3">
      <c r="B1529" s="172"/>
    </row>
    <row r="1530" spans="2:2" x14ac:dyDescent="0.3">
      <c r="B1530" s="172"/>
    </row>
    <row r="1531" spans="2:2" x14ac:dyDescent="0.3">
      <c r="B1531" s="172"/>
    </row>
    <row r="1532" spans="2:2" x14ac:dyDescent="0.3">
      <c r="B1532" s="172"/>
    </row>
    <row r="1533" spans="2:2" x14ac:dyDescent="0.3">
      <c r="B1533" s="172"/>
    </row>
    <row r="1534" spans="2:2" x14ac:dyDescent="0.3">
      <c r="B1534" s="172"/>
    </row>
    <row r="1535" spans="2:2" x14ac:dyDescent="0.3">
      <c r="B1535" s="172"/>
    </row>
    <row r="1536" spans="2:2" x14ac:dyDescent="0.3">
      <c r="B1536" s="172"/>
    </row>
    <row r="1537" spans="2:2" x14ac:dyDescent="0.3">
      <c r="B1537" s="172"/>
    </row>
    <row r="1538" spans="2:2" x14ac:dyDescent="0.3">
      <c r="B1538" s="172"/>
    </row>
    <row r="1539" spans="2:2" x14ac:dyDescent="0.3">
      <c r="B1539" s="172"/>
    </row>
    <row r="1540" spans="2:2" x14ac:dyDescent="0.3">
      <c r="B1540" s="172"/>
    </row>
    <row r="1541" spans="2:2" x14ac:dyDescent="0.3">
      <c r="B1541" s="172"/>
    </row>
    <row r="1542" spans="2:2" x14ac:dyDescent="0.3">
      <c r="B1542" s="172"/>
    </row>
    <row r="1543" spans="2:2" x14ac:dyDescent="0.3">
      <c r="B1543" s="172"/>
    </row>
    <row r="1544" spans="2:2" x14ac:dyDescent="0.3">
      <c r="B1544" s="172"/>
    </row>
    <row r="1545" spans="2:2" x14ac:dyDescent="0.3">
      <c r="B1545" s="172"/>
    </row>
    <row r="1546" spans="2:2" x14ac:dyDescent="0.3">
      <c r="B1546" s="172"/>
    </row>
    <row r="1547" spans="2:2" x14ac:dyDescent="0.3">
      <c r="B1547" s="172"/>
    </row>
    <row r="1548" spans="2:2" x14ac:dyDescent="0.3">
      <c r="B1548" s="172"/>
    </row>
    <row r="1549" spans="2:2" x14ac:dyDescent="0.3">
      <c r="B1549" s="172"/>
    </row>
    <row r="1550" spans="2:2" x14ac:dyDescent="0.3">
      <c r="B1550" s="172"/>
    </row>
    <row r="1551" spans="2:2" x14ac:dyDescent="0.3">
      <c r="B1551" s="172"/>
    </row>
    <row r="1552" spans="2:2" x14ac:dyDescent="0.3">
      <c r="B1552" s="172"/>
    </row>
    <row r="1553" spans="2:2" x14ac:dyDescent="0.3">
      <c r="B1553" s="172"/>
    </row>
    <row r="1554" spans="2:2" x14ac:dyDescent="0.3">
      <c r="B1554" s="172"/>
    </row>
    <row r="1555" spans="2:2" x14ac:dyDescent="0.3">
      <c r="B1555" s="172"/>
    </row>
    <row r="1556" spans="2:2" x14ac:dyDescent="0.3">
      <c r="B1556" s="172"/>
    </row>
    <row r="1557" spans="2:2" x14ac:dyDescent="0.3">
      <c r="B1557" s="172"/>
    </row>
    <row r="1558" spans="2:2" x14ac:dyDescent="0.3">
      <c r="B1558" s="172"/>
    </row>
    <row r="1559" spans="2:2" x14ac:dyDescent="0.3">
      <c r="B1559" s="172"/>
    </row>
    <row r="1560" spans="2:2" x14ac:dyDescent="0.3">
      <c r="B1560" s="172"/>
    </row>
    <row r="1561" spans="2:2" x14ac:dyDescent="0.3">
      <c r="B1561" s="172"/>
    </row>
    <row r="1562" spans="2:2" x14ac:dyDescent="0.3">
      <c r="B1562" s="172"/>
    </row>
    <row r="1563" spans="2:2" x14ac:dyDescent="0.3">
      <c r="B1563" s="172"/>
    </row>
    <row r="1564" spans="2:2" x14ac:dyDescent="0.3">
      <c r="B1564" s="172"/>
    </row>
    <row r="1565" spans="2:2" x14ac:dyDescent="0.3">
      <c r="B1565" s="172"/>
    </row>
    <row r="1566" spans="2:2" x14ac:dyDescent="0.3">
      <c r="B1566" s="172"/>
    </row>
    <row r="1567" spans="2:2" x14ac:dyDescent="0.3">
      <c r="B1567" s="172"/>
    </row>
    <row r="1568" spans="2:2" x14ac:dyDescent="0.3">
      <c r="B1568" s="172"/>
    </row>
    <row r="1569" spans="2:2" x14ac:dyDescent="0.3">
      <c r="B1569" s="172"/>
    </row>
    <row r="1570" spans="2:2" x14ac:dyDescent="0.3">
      <c r="B1570" s="172"/>
    </row>
    <row r="1571" spans="2:2" x14ac:dyDescent="0.3">
      <c r="B1571" s="172"/>
    </row>
    <row r="1572" spans="2:2" x14ac:dyDescent="0.3">
      <c r="B1572" s="172"/>
    </row>
    <row r="1573" spans="2:2" x14ac:dyDescent="0.3">
      <c r="B1573" s="172"/>
    </row>
    <row r="1574" spans="2:2" x14ac:dyDescent="0.3">
      <c r="B1574" s="172"/>
    </row>
    <row r="1575" spans="2:2" x14ac:dyDescent="0.3">
      <c r="B1575" s="172"/>
    </row>
    <row r="1576" spans="2:2" x14ac:dyDescent="0.3">
      <c r="B1576" s="172"/>
    </row>
    <row r="1577" spans="2:2" x14ac:dyDescent="0.3">
      <c r="B1577" s="172"/>
    </row>
    <row r="1578" spans="2:2" x14ac:dyDescent="0.3">
      <c r="B1578" s="172"/>
    </row>
    <row r="1579" spans="2:2" x14ac:dyDescent="0.3">
      <c r="B1579" s="172"/>
    </row>
    <row r="1580" spans="2:2" x14ac:dyDescent="0.3">
      <c r="B1580" s="172"/>
    </row>
    <row r="1581" spans="2:2" x14ac:dyDescent="0.3">
      <c r="B1581" s="172"/>
    </row>
    <row r="1582" spans="2:2" x14ac:dyDescent="0.3">
      <c r="B1582" s="172"/>
    </row>
    <row r="1583" spans="2:2" x14ac:dyDescent="0.3">
      <c r="B1583" s="172"/>
    </row>
    <row r="1584" spans="2:2" x14ac:dyDescent="0.3">
      <c r="B1584" s="172"/>
    </row>
    <row r="1585" spans="2:2" x14ac:dyDescent="0.3">
      <c r="B1585" s="172"/>
    </row>
    <row r="1586" spans="2:2" x14ac:dyDescent="0.3">
      <c r="B1586" s="172"/>
    </row>
    <row r="1587" spans="2:2" x14ac:dyDescent="0.3">
      <c r="B1587" s="172"/>
    </row>
    <row r="1588" spans="2:2" x14ac:dyDescent="0.3">
      <c r="B1588" s="172"/>
    </row>
    <row r="1589" spans="2:2" x14ac:dyDescent="0.3">
      <c r="B1589" s="172"/>
    </row>
    <row r="1590" spans="2:2" x14ac:dyDescent="0.3">
      <c r="B1590" s="172"/>
    </row>
    <row r="1591" spans="2:2" x14ac:dyDescent="0.3">
      <c r="B1591" s="172"/>
    </row>
    <row r="1592" spans="2:2" x14ac:dyDescent="0.3">
      <c r="B1592" s="172"/>
    </row>
    <row r="1593" spans="2:2" x14ac:dyDescent="0.3">
      <c r="B1593" s="172"/>
    </row>
    <row r="1594" spans="2:2" x14ac:dyDescent="0.3">
      <c r="B1594" s="172"/>
    </row>
    <row r="1595" spans="2:2" x14ac:dyDescent="0.3">
      <c r="B1595" s="172"/>
    </row>
    <row r="1596" spans="2:2" x14ac:dyDescent="0.3">
      <c r="B1596" s="172"/>
    </row>
    <row r="1597" spans="2:2" x14ac:dyDescent="0.3">
      <c r="B1597" s="172"/>
    </row>
    <row r="1598" spans="2:2" x14ac:dyDescent="0.3">
      <c r="B1598" s="172"/>
    </row>
    <row r="1599" spans="2:2" x14ac:dyDescent="0.3">
      <c r="B1599" s="172"/>
    </row>
    <row r="1600" spans="2:2" x14ac:dyDescent="0.3">
      <c r="B1600" s="172"/>
    </row>
    <row r="1601" spans="2:2" x14ac:dyDescent="0.3">
      <c r="B1601" s="172"/>
    </row>
    <row r="1602" spans="2:2" x14ac:dyDescent="0.3">
      <c r="B1602" s="172"/>
    </row>
    <row r="1603" spans="2:2" x14ac:dyDescent="0.3">
      <c r="B1603" s="172"/>
    </row>
    <row r="1604" spans="2:2" x14ac:dyDescent="0.3">
      <c r="B1604" s="172"/>
    </row>
    <row r="1605" spans="2:2" x14ac:dyDescent="0.3">
      <c r="B1605" s="172"/>
    </row>
    <row r="1606" spans="2:2" x14ac:dyDescent="0.3">
      <c r="B1606" s="172"/>
    </row>
    <row r="1607" spans="2:2" x14ac:dyDescent="0.3">
      <c r="B1607" s="172"/>
    </row>
    <row r="1608" spans="2:2" x14ac:dyDescent="0.3">
      <c r="B1608" s="172"/>
    </row>
    <row r="1609" spans="2:2" x14ac:dyDescent="0.3">
      <c r="B1609" s="172"/>
    </row>
    <row r="1610" spans="2:2" x14ac:dyDescent="0.3">
      <c r="B1610" s="172"/>
    </row>
    <row r="1611" spans="2:2" x14ac:dyDescent="0.3">
      <c r="B1611" s="172"/>
    </row>
    <row r="1612" spans="2:2" x14ac:dyDescent="0.3">
      <c r="B1612" s="172"/>
    </row>
    <row r="1613" spans="2:2" x14ac:dyDescent="0.3">
      <c r="B1613" s="172"/>
    </row>
    <row r="1614" spans="2:2" x14ac:dyDescent="0.3">
      <c r="B1614" s="172"/>
    </row>
    <row r="1615" spans="2:2" x14ac:dyDescent="0.3">
      <c r="B1615" s="172"/>
    </row>
    <row r="1616" spans="2:2" x14ac:dyDescent="0.3">
      <c r="B1616" s="172"/>
    </row>
    <row r="1617" spans="2:2" x14ac:dyDescent="0.3">
      <c r="B1617" s="172"/>
    </row>
    <row r="1618" spans="2:2" x14ac:dyDescent="0.3">
      <c r="B1618" s="172"/>
    </row>
    <row r="1619" spans="2:2" x14ac:dyDescent="0.3">
      <c r="B1619" s="172"/>
    </row>
    <row r="1620" spans="2:2" x14ac:dyDescent="0.3">
      <c r="B1620" s="172"/>
    </row>
    <row r="1621" spans="2:2" x14ac:dyDescent="0.3">
      <c r="B1621" s="172"/>
    </row>
    <row r="1622" spans="2:2" x14ac:dyDescent="0.3">
      <c r="B1622" s="172"/>
    </row>
    <row r="1623" spans="2:2" x14ac:dyDescent="0.3">
      <c r="B1623" s="172"/>
    </row>
    <row r="1624" spans="2:2" x14ac:dyDescent="0.3">
      <c r="B1624" s="172"/>
    </row>
    <row r="1625" spans="2:2" x14ac:dyDescent="0.3">
      <c r="B1625" s="172"/>
    </row>
    <row r="1626" spans="2:2" x14ac:dyDescent="0.3">
      <c r="B1626" s="172"/>
    </row>
    <row r="1627" spans="2:2" x14ac:dyDescent="0.3">
      <c r="B1627" s="172"/>
    </row>
    <row r="1628" spans="2:2" x14ac:dyDescent="0.3">
      <c r="B1628" s="172"/>
    </row>
    <row r="1629" spans="2:2" x14ac:dyDescent="0.3">
      <c r="B1629" s="172"/>
    </row>
    <row r="1630" spans="2:2" x14ac:dyDescent="0.3">
      <c r="B1630" s="172"/>
    </row>
    <row r="1631" spans="2:2" x14ac:dyDescent="0.3">
      <c r="B1631" s="172"/>
    </row>
    <row r="1632" spans="2:2" x14ac:dyDescent="0.3">
      <c r="B1632" s="172"/>
    </row>
    <row r="1633" spans="2:2" x14ac:dyDescent="0.3">
      <c r="B1633" s="172"/>
    </row>
    <row r="1634" spans="2:2" x14ac:dyDescent="0.3">
      <c r="B1634" s="172"/>
    </row>
    <row r="1635" spans="2:2" x14ac:dyDescent="0.3">
      <c r="B1635" s="172"/>
    </row>
    <row r="1636" spans="2:2" x14ac:dyDescent="0.3">
      <c r="B1636" s="172"/>
    </row>
    <row r="1637" spans="2:2" x14ac:dyDescent="0.3">
      <c r="B1637" s="172"/>
    </row>
    <row r="1638" spans="2:2" x14ac:dyDescent="0.3">
      <c r="B1638" s="172"/>
    </row>
    <row r="1639" spans="2:2" x14ac:dyDescent="0.3">
      <c r="B1639" s="172"/>
    </row>
    <row r="1640" spans="2:2" x14ac:dyDescent="0.3">
      <c r="B1640" s="172"/>
    </row>
    <row r="1641" spans="2:2" x14ac:dyDescent="0.3">
      <c r="B1641" s="172"/>
    </row>
    <row r="1642" spans="2:2" x14ac:dyDescent="0.3">
      <c r="B1642" s="172"/>
    </row>
    <row r="1643" spans="2:2" x14ac:dyDescent="0.3">
      <c r="B1643" s="172"/>
    </row>
    <row r="1644" spans="2:2" x14ac:dyDescent="0.3">
      <c r="B1644" s="172"/>
    </row>
    <row r="1645" spans="2:2" x14ac:dyDescent="0.3">
      <c r="B1645" s="172"/>
    </row>
    <row r="1646" spans="2:2" x14ac:dyDescent="0.3">
      <c r="B1646" s="172"/>
    </row>
    <row r="1647" spans="2:2" x14ac:dyDescent="0.3">
      <c r="B1647" s="172"/>
    </row>
    <row r="1648" spans="2:2" x14ac:dyDescent="0.3">
      <c r="B1648" s="172"/>
    </row>
    <row r="1649" spans="2:2" x14ac:dyDescent="0.3">
      <c r="B1649" s="172"/>
    </row>
    <row r="1650" spans="2:2" x14ac:dyDescent="0.3">
      <c r="B1650" s="172"/>
    </row>
    <row r="1651" spans="2:2" x14ac:dyDescent="0.3">
      <c r="B1651" s="172"/>
    </row>
    <row r="1652" spans="2:2" x14ac:dyDescent="0.3">
      <c r="B1652" s="172"/>
    </row>
    <row r="1653" spans="2:2" x14ac:dyDescent="0.3">
      <c r="B1653" s="172"/>
    </row>
    <row r="1654" spans="2:2" x14ac:dyDescent="0.3">
      <c r="B1654" s="172"/>
    </row>
    <row r="1655" spans="2:2" x14ac:dyDescent="0.3">
      <c r="B1655" s="172"/>
    </row>
    <row r="1656" spans="2:2" x14ac:dyDescent="0.3">
      <c r="B1656" s="172"/>
    </row>
    <row r="1657" spans="2:2" x14ac:dyDescent="0.3">
      <c r="B1657" s="172"/>
    </row>
    <row r="1658" spans="2:2" x14ac:dyDescent="0.3">
      <c r="B1658" s="172"/>
    </row>
    <row r="1659" spans="2:2" x14ac:dyDescent="0.3">
      <c r="B1659" s="172"/>
    </row>
    <row r="1660" spans="2:2" x14ac:dyDescent="0.3">
      <c r="B1660" s="172"/>
    </row>
    <row r="1661" spans="2:2" x14ac:dyDescent="0.3">
      <c r="B1661" s="172"/>
    </row>
    <row r="1662" spans="2:2" x14ac:dyDescent="0.3">
      <c r="B1662" s="172"/>
    </row>
    <row r="1663" spans="2:2" x14ac:dyDescent="0.3">
      <c r="B1663" s="172"/>
    </row>
    <row r="1664" spans="2:2" x14ac:dyDescent="0.3">
      <c r="B1664" s="172"/>
    </row>
    <row r="1665" spans="2:2" x14ac:dyDescent="0.3">
      <c r="B1665" s="172"/>
    </row>
    <row r="1666" spans="2:2" x14ac:dyDescent="0.3">
      <c r="B1666" s="172"/>
    </row>
    <row r="1667" spans="2:2" x14ac:dyDescent="0.3">
      <c r="B1667" s="172"/>
    </row>
    <row r="1668" spans="2:2" x14ac:dyDescent="0.3">
      <c r="B1668" s="172"/>
    </row>
    <row r="1669" spans="2:2" x14ac:dyDescent="0.3">
      <c r="B1669" s="172"/>
    </row>
    <row r="1670" spans="2:2" x14ac:dyDescent="0.3">
      <c r="B1670" s="172"/>
    </row>
    <row r="1671" spans="2:2" x14ac:dyDescent="0.3">
      <c r="B1671" s="172"/>
    </row>
    <row r="1672" spans="2:2" x14ac:dyDescent="0.3">
      <c r="B1672" s="172"/>
    </row>
    <row r="1673" spans="2:2" x14ac:dyDescent="0.3">
      <c r="B1673" s="172"/>
    </row>
    <row r="1674" spans="2:2" x14ac:dyDescent="0.3">
      <c r="B1674" s="172"/>
    </row>
    <row r="1675" spans="2:2" x14ac:dyDescent="0.3">
      <c r="B1675" s="172"/>
    </row>
    <row r="1676" spans="2:2" x14ac:dyDescent="0.3">
      <c r="B1676" s="172"/>
    </row>
    <row r="1677" spans="2:2" x14ac:dyDescent="0.3">
      <c r="B1677" s="172"/>
    </row>
    <row r="1678" spans="2:2" x14ac:dyDescent="0.3">
      <c r="B1678" s="172"/>
    </row>
    <row r="1679" spans="2:2" x14ac:dyDescent="0.3">
      <c r="B1679" s="172"/>
    </row>
    <row r="1680" spans="2:2" x14ac:dyDescent="0.3">
      <c r="B1680" s="172"/>
    </row>
    <row r="1681" spans="2:2" x14ac:dyDescent="0.3">
      <c r="B1681" s="172"/>
    </row>
    <row r="1682" spans="2:2" x14ac:dyDescent="0.3">
      <c r="B1682" s="172"/>
    </row>
    <row r="1683" spans="2:2" x14ac:dyDescent="0.3">
      <c r="B1683" s="172"/>
    </row>
    <row r="1684" spans="2:2" x14ac:dyDescent="0.3">
      <c r="B1684" s="172"/>
    </row>
    <row r="1685" spans="2:2" x14ac:dyDescent="0.3">
      <c r="B1685" s="172"/>
    </row>
    <row r="1686" spans="2:2" x14ac:dyDescent="0.3">
      <c r="B1686" s="172"/>
    </row>
    <row r="1687" spans="2:2" x14ac:dyDescent="0.3">
      <c r="B1687" s="172"/>
    </row>
    <row r="1688" spans="2:2" x14ac:dyDescent="0.3">
      <c r="B1688" s="172"/>
    </row>
    <row r="1689" spans="2:2" x14ac:dyDescent="0.3">
      <c r="B1689" s="172"/>
    </row>
    <row r="1690" spans="2:2" x14ac:dyDescent="0.3">
      <c r="B1690" s="172"/>
    </row>
    <row r="1691" spans="2:2" x14ac:dyDescent="0.3">
      <c r="B1691" s="172"/>
    </row>
    <row r="1692" spans="2:2" x14ac:dyDescent="0.3">
      <c r="B1692" s="172"/>
    </row>
    <row r="1693" spans="2:2" x14ac:dyDescent="0.3">
      <c r="B1693" s="172"/>
    </row>
    <row r="1694" spans="2:2" x14ac:dyDescent="0.3">
      <c r="B1694" s="172"/>
    </row>
    <row r="1695" spans="2:2" x14ac:dyDescent="0.3">
      <c r="B1695" s="172"/>
    </row>
    <row r="1696" spans="2:2" x14ac:dyDescent="0.3">
      <c r="B1696" s="172"/>
    </row>
    <row r="1697" spans="2:2" x14ac:dyDescent="0.3">
      <c r="B1697" s="172"/>
    </row>
    <row r="1698" spans="2:2" x14ac:dyDescent="0.3">
      <c r="B1698" s="172"/>
    </row>
    <row r="1699" spans="2:2" x14ac:dyDescent="0.3">
      <c r="B1699" s="172"/>
    </row>
    <row r="1700" spans="2:2" x14ac:dyDescent="0.3">
      <c r="B1700" s="172"/>
    </row>
    <row r="1701" spans="2:2" x14ac:dyDescent="0.3">
      <c r="B1701" s="172"/>
    </row>
    <row r="1702" spans="2:2" x14ac:dyDescent="0.3">
      <c r="B1702" s="172"/>
    </row>
    <row r="1703" spans="2:2" x14ac:dyDescent="0.3">
      <c r="B1703" s="172"/>
    </row>
    <row r="1704" spans="2:2" x14ac:dyDescent="0.3">
      <c r="B1704" s="172"/>
    </row>
    <row r="1705" spans="2:2" x14ac:dyDescent="0.3">
      <c r="B1705" s="172"/>
    </row>
    <row r="1706" spans="2:2" x14ac:dyDescent="0.3">
      <c r="B1706" s="172"/>
    </row>
    <row r="1707" spans="2:2" x14ac:dyDescent="0.3">
      <c r="B1707" s="172"/>
    </row>
    <row r="1708" spans="2:2" x14ac:dyDescent="0.3">
      <c r="B1708" s="172"/>
    </row>
    <row r="1709" spans="2:2" x14ac:dyDescent="0.3">
      <c r="B1709" s="172"/>
    </row>
    <row r="1710" spans="2:2" x14ac:dyDescent="0.3">
      <c r="B1710" s="172"/>
    </row>
    <row r="1711" spans="2:2" x14ac:dyDescent="0.3">
      <c r="B1711" s="172"/>
    </row>
    <row r="1712" spans="2:2" x14ac:dyDescent="0.3">
      <c r="B1712" s="172"/>
    </row>
    <row r="1713" spans="2:2" x14ac:dyDescent="0.3">
      <c r="B1713" s="172"/>
    </row>
    <row r="1714" spans="2:2" x14ac:dyDescent="0.3">
      <c r="B1714" s="172"/>
    </row>
    <row r="1715" spans="2:2" x14ac:dyDescent="0.3">
      <c r="B1715" s="172"/>
    </row>
    <row r="1716" spans="2:2" x14ac:dyDescent="0.3">
      <c r="B1716" s="172"/>
    </row>
    <row r="1717" spans="2:2" x14ac:dyDescent="0.3">
      <c r="B1717" s="172"/>
    </row>
    <row r="1718" spans="2:2" x14ac:dyDescent="0.3">
      <c r="B1718" s="172"/>
    </row>
    <row r="1719" spans="2:2" x14ac:dyDescent="0.3">
      <c r="B1719" s="172"/>
    </row>
    <row r="1720" spans="2:2" x14ac:dyDescent="0.3">
      <c r="B1720" s="172"/>
    </row>
    <row r="1721" spans="2:2" x14ac:dyDescent="0.3">
      <c r="B1721" s="172"/>
    </row>
    <row r="1722" spans="2:2" x14ac:dyDescent="0.3">
      <c r="B1722" s="172"/>
    </row>
    <row r="1723" spans="2:2" x14ac:dyDescent="0.3">
      <c r="B1723" s="172"/>
    </row>
    <row r="1724" spans="2:2" x14ac:dyDescent="0.3">
      <c r="B1724" s="172"/>
    </row>
    <row r="1725" spans="2:2" x14ac:dyDescent="0.3">
      <c r="B1725" s="172"/>
    </row>
    <row r="1726" spans="2:2" x14ac:dyDescent="0.3">
      <c r="B1726" s="172"/>
    </row>
    <row r="1727" spans="2:2" x14ac:dyDescent="0.3">
      <c r="B1727" s="172"/>
    </row>
    <row r="1728" spans="2:2" x14ac:dyDescent="0.3">
      <c r="B1728" s="172"/>
    </row>
    <row r="1729" spans="2:2" x14ac:dyDescent="0.3">
      <c r="B1729" s="172"/>
    </row>
    <row r="1730" spans="2:2" x14ac:dyDescent="0.3">
      <c r="B1730" s="172"/>
    </row>
    <row r="1731" spans="2:2" x14ac:dyDescent="0.3">
      <c r="B1731" s="172"/>
    </row>
    <row r="1732" spans="2:2" x14ac:dyDescent="0.3">
      <c r="B1732" s="172"/>
    </row>
    <row r="1733" spans="2:2" x14ac:dyDescent="0.3">
      <c r="B1733" s="172"/>
    </row>
    <row r="1734" spans="2:2" x14ac:dyDescent="0.3">
      <c r="B1734" s="172"/>
    </row>
    <row r="1735" spans="2:2" x14ac:dyDescent="0.3">
      <c r="B1735" s="172"/>
    </row>
    <row r="1736" spans="2:2" x14ac:dyDescent="0.3">
      <c r="B1736" s="172"/>
    </row>
    <row r="1737" spans="2:2" x14ac:dyDescent="0.3">
      <c r="B1737" s="172"/>
    </row>
    <row r="1738" spans="2:2" x14ac:dyDescent="0.3">
      <c r="B1738" s="172"/>
    </row>
    <row r="1739" spans="2:2" x14ac:dyDescent="0.3">
      <c r="B1739" s="172"/>
    </row>
    <row r="1740" spans="2:2" x14ac:dyDescent="0.3">
      <c r="B1740" s="172"/>
    </row>
    <row r="1741" spans="2:2" x14ac:dyDescent="0.3">
      <c r="B1741" s="172"/>
    </row>
    <row r="1742" spans="2:2" x14ac:dyDescent="0.3">
      <c r="B1742" s="172"/>
    </row>
    <row r="1743" spans="2:2" x14ac:dyDescent="0.3">
      <c r="B1743" s="172"/>
    </row>
    <row r="1744" spans="2:2" x14ac:dyDescent="0.3">
      <c r="B1744" s="172"/>
    </row>
    <row r="1745" spans="2:2" x14ac:dyDescent="0.3">
      <c r="B1745" s="172"/>
    </row>
    <row r="1746" spans="2:2" x14ac:dyDescent="0.3">
      <c r="B1746" s="172"/>
    </row>
    <row r="1747" spans="2:2" x14ac:dyDescent="0.3">
      <c r="B1747" s="172"/>
    </row>
    <row r="1748" spans="2:2" x14ac:dyDescent="0.3">
      <c r="B1748" s="172"/>
    </row>
    <row r="1749" spans="2:2" x14ac:dyDescent="0.3">
      <c r="B1749" s="172"/>
    </row>
    <row r="1750" spans="2:2" x14ac:dyDescent="0.3">
      <c r="B1750" s="172"/>
    </row>
    <row r="1751" spans="2:2" x14ac:dyDescent="0.3">
      <c r="B1751" s="172"/>
    </row>
    <row r="1752" spans="2:2" x14ac:dyDescent="0.3">
      <c r="B1752" s="172"/>
    </row>
    <row r="1753" spans="2:2" x14ac:dyDescent="0.3">
      <c r="B1753" s="172"/>
    </row>
    <row r="1754" spans="2:2" x14ac:dyDescent="0.3">
      <c r="B1754" s="172"/>
    </row>
    <row r="1755" spans="2:2" x14ac:dyDescent="0.3">
      <c r="B1755" s="172"/>
    </row>
    <row r="1756" spans="2:2" x14ac:dyDescent="0.3">
      <c r="B1756" s="172"/>
    </row>
    <row r="1757" spans="2:2" x14ac:dyDescent="0.3">
      <c r="B1757" s="172"/>
    </row>
    <row r="1758" spans="2:2" x14ac:dyDescent="0.3">
      <c r="B1758" s="172"/>
    </row>
    <row r="1759" spans="2:2" x14ac:dyDescent="0.3">
      <c r="B1759" s="172"/>
    </row>
    <row r="1760" spans="2:2" x14ac:dyDescent="0.3">
      <c r="B1760" s="172"/>
    </row>
    <row r="1761" spans="2:2" x14ac:dyDescent="0.3">
      <c r="B1761" s="172"/>
    </row>
    <row r="1762" spans="2:2" x14ac:dyDescent="0.3">
      <c r="B1762" s="172"/>
    </row>
    <row r="1763" spans="2:2" x14ac:dyDescent="0.3">
      <c r="B1763" s="172"/>
    </row>
    <row r="1764" spans="2:2" x14ac:dyDescent="0.3">
      <c r="B1764" s="172"/>
    </row>
    <row r="1765" spans="2:2" x14ac:dyDescent="0.3">
      <c r="B1765" s="172"/>
    </row>
    <row r="1766" spans="2:2" x14ac:dyDescent="0.3">
      <c r="B1766" s="172"/>
    </row>
    <row r="1767" spans="2:2" x14ac:dyDescent="0.3">
      <c r="B1767" s="172"/>
    </row>
    <row r="1768" spans="2:2" x14ac:dyDescent="0.3">
      <c r="B1768" s="172"/>
    </row>
    <row r="1769" spans="2:2" x14ac:dyDescent="0.3">
      <c r="B1769" s="172"/>
    </row>
    <row r="1770" spans="2:2" x14ac:dyDescent="0.3">
      <c r="B1770" s="172"/>
    </row>
    <row r="1771" spans="2:2" x14ac:dyDescent="0.3">
      <c r="B1771" s="172"/>
    </row>
    <row r="1772" spans="2:2" x14ac:dyDescent="0.3">
      <c r="B1772" s="172"/>
    </row>
    <row r="1773" spans="2:2" x14ac:dyDescent="0.3">
      <c r="B1773" s="172"/>
    </row>
    <row r="1774" spans="2:2" x14ac:dyDescent="0.3">
      <c r="B1774" s="172"/>
    </row>
    <row r="1775" spans="2:2" x14ac:dyDescent="0.3">
      <c r="B1775" s="172"/>
    </row>
    <row r="1776" spans="2:2" x14ac:dyDescent="0.3">
      <c r="B1776" s="172"/>
    </row>
    <row r="1777" spans="2:2" x14ac:dyDescent="0.3">
      <c r="B1777" s="172"/>
    </row>
    <row r="1778" spans="2:2" x14ac:dyDescent="0.3">
      <c r="B1778" s="172"/>
    </row>
    <row r="1779" spans="2:2" x14ac:dyDescent="0.3">
      <c r="B1779" s="172"/>
    </row>
    <row r="1780" spans="2:2" x14ac:dyDescent="0.3">
      <c r="B1780" s="172"/>
    </row>
    <row r="1781" spans="2:2" x14ac:dyDescent="0.3">
      <c r="B1781" s="172"/>
    </row>
    <row r="1782" spans="2:2" x14ac:dyDescent="0.3">
      <c r="B1782" s="172"/>
    </row>
    <row r="1783" spans="2:2" x14ac:dyDescent="0.3">
      <c r="B1783" s="172"/>
    </row>
    <row r="1784" spans="2:2" x14ac:dyDescent="0.3">
      <c r="B1784" s="172"/>
    </row>
    <row r="1785" spans="2:2" x14ac:dyDescent="0.3">
      <c r="B1785" s="172"/>
    </row>
    <row r="1786" spans="2:2" x14ac:dyDescent="0.3">
      <c r="B1786" s="172"/>
    </row>
    <row r="1787" spans="2:2" x14ac:dyDescent="0.3">
      <c r="B1787" s="172"/>
    </row>
    <row r="1788" spans="2:2" x14ac:dyDescent="0.3">
      <c r="B1788" s="172"/>
    </row>
    <row r="1789" spans="2:2" x14ac:dyDescent="0.3">
      <c r="B1789" s="172"/>
    </row>
    <row r="1790" spans="2:2" x14ac:dyDescent="0.3">
      <c r="B1790" s="172"/>
    </row>
    <row r="1791" spans="2:2" x14ac:dyDescent="0.3">
      <c r="B1791" s="172"/>
    </row>
    <row r="1792" spans="2:2" x14ac:dyDescent="0.3">
      <c r="B1792" s="172"/>
    </row>
    <row r="1793" spans="2:2" x14ac:dyDescent="0.3">
      <c r="B1793" s="172"/>
    </row>
    <row r="1794" spans="2:2" x14ac:dyDescent="0.3">
      <c r="B1794" s="172"/>
    </row>
    <row r="1795" spans="2:2" x14ac:dyDescent="0.3">
      <c r="B1795" s="172"/>
    </row>
    <row r="1796" spans="2:2" x14ac:dyDescent="0.3">
      <c r="B1796" s="172"/>
    </row>
    <row r="1797" spans="2:2" x14ac:dyDescent="0.3">
      <c r="B1797" s="172"/>
    </row>
    <row r="1798" spans="2:2" x14ac:dyDescent="0.3">
      <c r="B1798" s="172"/>
    </row>
    <row r="1799" spans="2:2" x14ac:dyDescent="0.3">
      <c r="B1799" s="172"/>
    </row>
    <row r="1800" spans="2:2" x14ac:dyDescent="0.3">
      <c r="B1800" s="172"/>
    </row>
    <row r="1801" spans="2:2" x14ac:dyDescent="0.3">
      <c r="B1801" s="172"/>
    </row>
    <row r="1802" spans="2:2" x14ac:dyDescent="0.3">
      <c r="B1802" s="172"/>
    </row>
    <row r="1803" spans="2:2" x14ac:dyDescent="0.3">
      <c r="B1803" s="172"/>
    </row>
    <row r="1804" spans="2:2" x14ac:dyDescent="0.3">
      <c r="B1804" s="172"/>
    </row>
    <row r="1805" spans="2:2" x14ac:dyDescent="0.3">
      <c r="B1805" s="172"/>
    </row>
    <row r="1806" spans="2:2" x14ac:dyDescent="0.3">
      <c r="B1806" s="172"/>
    </row>
    <row r="1807" spans="2:2" x14ac:dyDescent="0.3">
      <c r="B1807" s="172"/>
    </row>
    <row r="1808" spans="2:2" x14ac:dyDescent="0.3">
      <c r="B1808" s="172"/>
    </row>
    <row r="1809" spans="2:2" x14ac:dyDescent="0.3">
      <c r="B1809" s="172"/>
    </row>
    <row r="1810" spans="2:2" x14ac:dyDescent="0.3">
      <c r="B1810" s="172"/>
    </row>
    <row r="1811" spans="2:2" x14ac:dyDescent="0.3">
      <c r="B1811" s="172"/>
    </row>
    <row r="1812" spans="2:2" x14ac:dyDescent="0.3">
      <c r="B1812" s="172"/>
    </row>
    <row r="1813" spans="2:2" x14ac:dyDescent="0.3">
      <c r="B1813" s="172"/>
    </row>
    <row r="1814" spans="2:2" x14ac:dyDescent="0.3">
      <c r="B1814" s="172"/>
    </row>
    <row r="1815" spans="2:2" x14ac:dyDescent="0.3">
      <c r="B1815" s="172"/>
    </row>
    <row r="1816" spans="2:2" x14ac:dyDescent="0.3">
      <c r="B1816" s="172"/>
    </row>
    <row r="1817" spans="2:2" x14ac:dyDescent="0.3">
      <c r="B1817" s="172"/>
    </row>
    <row r="1818" spans="2:2" x14ac:dyDescent="0.3">
      <c r="B1818" s="172"/>
    </row>
    <row r="1819" spans="2:2" x14ac:dyDescent="0.3">
      <c r="B1819" s="172"/>
    </row>
    <row r="1820" spans="2:2" x14ac:dyDescent="0.3">
      <c r="B1820" s="172"/>
    </row>
    <row r="1821" spans="2:2" x14ac:dyDescent="0.3">
      <c r="B1821" s="172"/>
    </row>
    <row r="1822" spans="2:2" x14ac:dyDescent="0.3">
      <c r="B1822" s="172"/>
    </row>
    <row r="1823" spans="2:2" x14ac:dyDescent="0.3">
      <c r="B1823" s="172"/>
    </row>
    <row r="1824" spans="2:2" x14ac:dyDescent="0.3">
      <c r="B1824" s="172"/>
    </row>
    <row r="1825" spans="2:2" x14ac:dyDescent="0.3">
      <c r="B1825" s="172"/>
    </row>
    <row r="1826" spans="2:2" x14ac:dyDescent="0.3">
      <c r="B1826" s="172"/>
    </row>
    <row r="1827" spans="2:2" x14ac:dyDescent="0.3">
      <c r="B1827" s="172"/>
    </row>
    <row r="1828" spans="2:2" x14ac:dyDescent="0.3">
      <c r="B1828" s="172"/>
    </row>
    <row r="1829" spans="2:2" x14ac:dyDescent="0.3">
      <c r="B1829" s="172"/>
    </row>
    <row r="1830" spans="2:2" x14ac:dyDescent="0.3">
      <c r="B1830" s="172"/>
    </row>
    <row r="1831" spans="2:2" x14ac:dyDescent="0.3">
      <c r="B1831" s="172"/>
    </row>
    <row r="1832" spans="2:2" x14ac:dyDescent="0.3">
      <c r="B1832" s="172"/>
    </row>
    <row r="1833" spans="2:2" x14ac:dyDescent="0.3">
      <c r="B1833" s="172"/>
    </row>
    <row r="1834" spans="2:2" x14ac:dyDescent="0.3">
      <c r="B1834" s="172"/>
    </row>
    <row r="1835" spans="2:2" x14ac:dyDescent="0.3">
      <c r="B1835" s="172"/>
    </row>
    <row r="1836" spans="2:2" x14ac:dyDescent="0.3">
      <c r="B1836" s="172"/>
    </row>
    <row r="1837" spans="2:2" x14ac:dyDescent="0.3">
      <c r="B1837" s="172"/>
    </row>
    <row r="1838" spans="2:2" x14ac:dyDescent="0.3">
      <c r="B1838" s="172"/>
    </row>
    <row r="1839" spans="2:2" x14ac:dyDescent="0.3">
      <c r="B1839" s="172"/>
    </row>
    <row r="1840" spans="2:2" x14ac:dyDescent="0.3">
      <c r="B1840" s="172"/>
    </row>
    <row r="1841" spans="2:2" x14ac:dyDescent="0.3">
      <c r="B1841" s="172"/>
    </row>
    <row r="1842" spans="2:2" x14ac:dyDescent="0.3">
      <c r="B1842" s="172"/>
    </row>
    <row r="1843" spans="2:2" x14ac:dyDescent="0.3">
      <c r="B1843" s="172"/>
    </row>
    <row r="1844" spans="2:2" x14ac:dyDescent="0.3">
      <c r="B1844" s="172"/>
    </row>
    <row r="1845" spans="2:2" x14ac:dyDescent="0.3">
      <c r="B1845" s="172"/>
    </row>
    <row r="1846" spans="2:2" x14ac:dyDescent="0.3">
      <c r="B1846" s="172"/>
    </row>
    <row r="1847" spans="2:2" x14ac:dyDescent="0.3">
      <c r="B1847" s="172"/>
    </row>
    <row r="1848" spans="2:2" x14ac:dyDescent="0.3">
      <c r="B1848" s="172"/>
    </row>
    <row r="1849" spans="2:2" x14ac:dyDescent="0.3">
      <c r="B1849" s="172"/>
    </row>
    <row r="1850" spans="2:2" x14ac:dyDescent="0.3">
      <c r="B1850" s="172"/>
    </row>
    <row r="1851" spans="2:2" x14ac:dyDescent="0.3">
      <c r="B1851" s="172"/>
    </row>
    <row r="1852" spans="2:2" x14ac:dyDescent="0.3">
      <c r="B1852" s="172"/>
    </row>
    <row r="1853" spans="2:2" x14ac:dyDescent="0.3">
      <c r="B1853" s="172"/>
    </row>
    <row r="1854" spans="2:2" x14ac:dyDescent="0.3">
      <c r="B1854" s="172"/>
    </row>
    <row r="1855" spans="2:2" x14ac:dyDescent="0.3">
      <c r="B1855" s="172"/>
    </row>
    <row r="1856" spans="2:2" x14ac:dyDescent="0.3">
      <c r="B1856" s="172"/>
    </row>
    <row r="1857" spans="2:2" x14ac:dyDescent="0.3">
      <c r="B1857" s="172"/>
    </row>
    <row r="1858" spans="2:2" x14ac:dyDescent="0.3">
      <c r="B1858" s="172"/>
    </row>
    <row r="1859" spans="2:2" x14ac:dyDescent="0.3">
      <c r="B1859" s="172"/>
    </row>
    <row r="1860" spans="2:2" x14ac:dyDescent="0.3">
      <c r="B1860" s="172"/>
    </row>
    <row r="1861" spans="2:2" x14ac:dyDescent="0.3">
      <c r="B1861" s="172"/>
    </row>
    <row r="1862" spans="2:2" x14ac:dyDescent="0.3">
      <c r="B1862" s="172"/>
    </row>
    <row r="1863" spans="2:2" x14ac:dyDescent="0.3">
      <c r="B1863" s="172"/>
    </row>
    <row r="1864" spans="2:2" x14ac:dyDescent="0.3">
      <c r="B1864" s="172"/>
    </row>
    <row r="1865" spans="2:2" x14ac:dyDescent="0.3">
      <c r="B1865" s="172"/>
    </row>
    <row r="1866" spans="2:2" x14ac:dyDescent="0.3">
      <c r="B1866" s="172"/>
    </row>
    <row r="1867" spans="2:2" x14ac:dyDescent="0.3">
      <c r="B1867" s="172"/>
    </row>
    <row r="1868" spans="2:2" x14ac:dyDescent="0.3">
      <c r="B1868" s="172"/>
    </row>
    <row r="1869" spans="2:2" x14ac:dyDescent="0.3">
      <c r="B1869" s="172"/>
    </row>
    <row r="1870" spans="2:2" x14ac:dyDescent="0.3">
      <c r="B1870" s="172"/>
    </row>
    <row r="1871" spans="2:2" x14ac:dyDescent="0.3">
      <c r="B1871" s="172"/>
    </row>
    <row r="1872" spans="2:2" x14ac:dyDescent="0.3">
      <c r="B1872" s="172"/>
    </row>
    <row r="1873" spans="2:2" x14ac:dyDescent="0.3">
      <c r="B1873" s="172"/>
    </row>
    <row r="1874" spans="2:2" x14ac:dyDescent="0.3">
      <c r="B1874" s="172"/>
    </row>
    <row r="1875" spans="2:2" x14ac:dyDescent="0.3">
      <c r="B1875" s="172"/>
    </row>
    <row r="1876" spans="2:2" x14ac:dyDescent="0.3">
      <c r="B1876" s="172"/>
    </row>
    <row r="1877" spans="2:2" x14ac:dyDescent="0.3">
      <c r="B1877" s="172"/>
    </row>
    <row r="1878" spans="2:2" x14ac:dyDescent="0.3">
      <c r="B1878" s="172"/>
    </row>
    <row r="1879" spans="2:2" x14ac:dyDescent="0.3">
      <c r="B1879" s="172"/>
    </row>
    <row r="1880" spans="2:2" x14ac:dyDescent="0.3">
      <c r="B1880" s="172"/>
    </row>
    <row r="1881" spans="2:2" x14ac:dyDescent="0.3">
      <c r="B1881" s="172"/>
    </row>
    <row r="1882" spans="2:2" x14ac:dyDescent="0.3">
      <c r="B1882" s="172"/>
    </row>
    <row r="1883" spans="2:2" x14ac:dyDescent="0.3">
      <c r="B1883" s="172"/>
    </row>
    <row r="1884" spans="2:2" x14ac:dyDescent="0.3">
      <c r="B1884" s="172"/>
    </row>
    <row r="1885" spans="2:2" x14ac:dyDescent="0.3">
      <c r="B1885" s="172"/>
    </row>
    <row r="1886" spans="2:2" x14ac:dyDescent="0.3">
      <c r="B1886" s="172"/>
    </row>
    <row r="1887" spans="2:2" x14ac:dyDescent="0.3">
      <c r="B1887" s="172"/>
    </row>
    <row r="1888" spans="2:2" x14ac:dyDescent="0.3">
      <c r="B1888" s="172"/>
    </row>
    <row r="1889" spans="2:2" x14ac:dyDescent="0.3">
      <c r="B1889" s="172"/>
    </row>
    <row r="1890" spans="2:2" x14ac:dyDescent="0.3">
      <c r="B1890" s="172"/>
    </row>
    <row r="1891" spans="2:2" x14ac:dyDescent="0.3">
      <c r="B1891" s="172"/>
    </row>
    <row r="1892" spans="2:2" x14ac:dyDescent="0.3">
      <c r="B1892" s="172"/>
    </row>
    <row r="1893" spans="2:2" x14ac:dyDescent="0.3">
      <c r="B1893" s="172"/>
    </row>
    <row r="1894" spans="2:2" x14ac:dyDescent="0.3">
      <c r="B1894" s="172"/>
    </row>
    <row r="1895" spans="2:2" x14ac:dyDescent="0.3">
      <c r="B1895" s="172"/>
    </row>
    <row r="1896" spans="2:2" x14ac:dyDescent="0.3">
      <c r="B1896" s="172"/>
    </row>
    <row r="1897" spans="2:2" x14ac:dyDescent="0.3">
      <c r="B1897" s="172"/>
    </row>
    <row r="1898" spans="2:2" x14ac:dyDescent="0.3">
      <c r="B1898" s="172"/>
    </row>
    <row r="1899" spans="2:2" x14ac:dyDescent="0.3">
      <c r="B1899" s="172"/>
    </row>
    <row r="1900" spans="2:2" x14ac:dyDescent="0.3">
      <c r="B1900" s="172"/>
    </row>
    <row r="1901" spans="2:2" x14ac:dyDescent="0.3">
      <c r="B1901" s="172"/>
    </row>
    <row r="1902" spans="2:2" x14ac:dyDescent="0.3">
      <c r="B1902" s="172"/>
    </row>
    <row r="1903" spans="2:2" x14ac:dyDescent="0.3">
      <c r="B1903" s="172"/>
    </row>
    <row r="1904" spans="2:2" x14ac:dyDescent="0.3">
      <c r="B1904" s="172"/>
    </row>
    <row r="1905" spans="2:2" x14ac:dyDescent="0.3">
      <c r="B1905" s="172"/>
    </row>
    <row r="1906" spans="2:2" x14ac:dyDescent="0.3">
      <c r="B1906" s="172"/>
    </row>
    <row r="1907" spans="2:2" x14ac:dyDescent="0.3">
      <c r="B1907" s="172"/>
    </row>
    <row r="1908" spans="2:2" x14ac:dyDescent="0.3">
      <c r="B1908" s="172"/>
    </row>
    <row r="1909" spans="2:2" x14ac:dyDescent="0.3">
      <c r="B1909" s="172"/>
    </row>
    <row r="1910" spans="2:2" x14ac:dyDescent="0.3">
      <c r="B1910" s="172"/>
    </row>
    <row r="1911" spans="2:2" x14ac:dyDescent="0.3">
      <c r="B1911" s="172"/>
    </row>
    <row r="1912" spans="2:2" x14ac:dyDescent="0.3">
      <c r="B1912" s="172"/>
    </row>
    <row r="1913" spans="2:2" x14ac:dyDescent="0.3">
      <c r="B1913" s="172"/>
    </row>
    <row r="1914" spans="2:2" x14ac:dyDescent="0.3">
      <c r="B1914" s="172"/>
    </row>
    <row r="1915" spans="2:2" x14ac:dyDescent="0.3">
      <c r="B1915" s="172"/>
    </row>
    <row r="1916" spans="2:2" x14ac:dyDescent="0.3">
      <c r="B1916" s="172"/>
    </row>
    <row r="1917" spans="2:2" x14ac:dyDescent="0.3">
      <c r="B1917" s="172"/>
    </row>
    <row r="1918" spans="2:2" x14ac:dyDescent="0.3">
      <c r="B1918" s="172"/>
    </row>
    <row r="1919" spans="2:2" x14ac:dyDescent="0.3">
      <c r="B1919" s="172"/>
    </row>
    <row r="1920" spans="2:2" x14ac:dyDescent="0.3">
      <c r="B1920" s="172"/>
    </row>
    <row r="1921" spans="2:2" x14ac:dyDescent="0.3">
      <c r="B1921" s="172"/>
    </row>
    <row r="1922" spans="2:2" x14ac:dyDescent="0.3">
      <c r="B1922" s="172"/>
    </row>
    <row r="1923" spans="2:2" x14ac:dyDescent="0.3">
      <c r="B1923" s="172"/>
    </row>
    <row r="1924" spans="2:2" x14ac:dyDescent="0.3">
      <c r="B1924" s="172"/>
    </row>
    <row r="1925" spans="2:2" x14ac:dyDescent="0.3">
      <c r="B1925" s="172"/>
    </row>
    <row r="1926" spans="2:2" x14ac:dyDescent="0.3">
      <c r="B1926" s="172"/>
    </row>
    <row r="1927" spans="2:2" x14ac:dyDescent="0.3">
      <c r="B1927" s="172"/>
    </row>
    <row r="1928" spans="2:2" x14ac:dyDescent="0.3">
      <c r="B1928" s="172"/>
    </row>
    <row r="1929" spans="2:2" x14ac:dyDescent="0.3">
      <c r="B1929" s="172"/>
    </row>
    <row r="1930" spans="2:2" x14ac:dyDescent="0.3">
      <c r="B1930" s="172"/>
    </row>
    <row r="1931" spans="2:2" x14ac:dyDescent="0.3">
      <c r="B1931" s="172"/>
    </row>
    <row r="1932" spans="2:2" x14ac:dyDescent="0.3">
      <c r="B1932" s="172"/>
    </row>
    <row r="1933" spans="2:2" x14ac:dyDescent="0.3">
      <c r="B1933" s="172"/>
    </row>
    <row r="1934" spans="2:2" x14ac:dyDescent="0.3">
      <c r="B1934" s="172"/>
    </row>
    <row r="1935" spans="2:2" x14ac:dyDescent="0.3">
      <c r="B1935" s="172"/>
    </row>
    <row r="1936" spans="2:2" x14ac:dyDescent="0.3">
      <c r="B1936" s="172"/>
    </row>
    <row r="1937" spans="2:2" x14ac:dyDescent="0.3">
      <c r="B1937" s="172"/>
    </row>
    <row r="1938" spans="2:2" x14ac:dyDescent="0.3">
      <c r="B1938" s="172"/>
    </row>
    <row r="1939" spans="2:2" x14ac:dyDescent="0.3">
      <c r="B1939" s="172"/>
    </row>
    <row r="1940" spans="2:2" x14ac:dyDescent="0.3">
      <c r="B1940" s="172"/>
    </row>
    <row r="1941" spans="2:2" x14ac:dyDescent="0.3">
      <c r="B1941" s="172"/>
    </row>
    <row r="1942" spans="2:2" x14ac:dyDescent="0.3">
      <c r="B1942" s="172"/>
    </row>
    <row r="1943" spans="2:2" x14ac:dyDescent="0.3">
      <c r="B1943" s="172"/>
    </row>
    <row r="1944" spans="2:2" x14ac:dyDescent="0.3">
      <c r="B1944" s="172"/>
    </row>
    <row r="1945" spans="2:2" x14ac:dyDescent="0.3">
      <c r="B1945" s="172"/>
    </row>
    <row r="1946" spans="2:2" x14ac:dyDescent="0.3">
      <c r="B1946" s="172"/>
    </row>
    <row r="1947" spans="2:2" x14ac:dyDescent="0.3">
      <c r="B1947" s="172"/>
    </row>
    <row r="1948" spans="2:2" x14ac:dyDescent="0.3">
      <c r="B1948" s="172"/>
    </row>
    <row r="1949" spans="2:2" x14ac:dyDescent="0.3">
      <c r="B1949" s="172"/>
    </row>
    <row r="1950" spans="2:2" x14ac:dyDescent="0.3">
      <c r="B1950" s="172"/>
    </row>
    <row r="1951" spans="2:2" x14ac:dyDescent="0.3">
      <c r="B1951" s="172"/>
    </row>
    <row r="1952" spans="2:2" x14ac:dyDescent="0.3">
      <c r="B1952" s="172"/>
    </row>
    <row r="1953" spans="2:2" x14ac:dyDescent="0.3">
      <c r="B1953" s="172"/>
    </row>
    <row r="1954" spans="2:2" x14ac:dyDescent="0.3">
      <c r="B1954" s="172"/>
    </row>
    <row r="1955" spans="2:2" x14ac:dyDescent="0.3">
      <c r="B1955" s="172"/>
    </row>
    <row r="1956" spans="2:2" x14ac:dyDescent="0.3">
      <c r="B1956" s="172"/>
    </row>
    <row r="1957" spans="2:2" x14ac:dyDescent="0.3">
      <c r="B1957" s="172"/>
    </row>
    <row r="1958" spans="2:2" x14ac:dyDescent="0.3">
      <c r="B1958" s="172"/>
    </row>
    <row r="1959" spans="2:2" x14ac:dyDescent="0.3">
      <c r="B1959" s="172"/>
    </row>
    <row r="1960" spans="2:2" x14ac:dyDescent="0.3">
      <c r="B1960" s="172"/>
    </row>
    <row r="1961" spans="2:2" x14ac:dyDescent="0.3">
      <c r="B1961" s="172"/>
    </row>
    <row r="1962" spans="2:2" x14ac:dyDescent="0.3">
      <c r="B1962" s="172"/>
    </row>
    <row r="1963" spans="2:2" x14ac:dyDescent="0.3">
      <c r="B1963" s="172"/>
    </row>
    <row r="1964" spans="2:2" x14ac:dyDescent="0.3">
      <c r="B1964" s="172"/>
    </row>
    <row r="1965" spans="2:2" x14ac:dyDescent="0.3">
      <c r="B1965" s="172"/>
    </row>
    <row r="1966" spans="2:2" x14ac:dyDescent="0.3">
      <c r="B1966" s="172"/>
    </row>
    <row r="1967" spans="2:2" x14ac:dyDescent="0.3">
      <c r="B1967" s="172"/>
    </row>
    <row r="1968" spans="2:2" x14ac:dyDescent="0.3">
      <c r="B1968" s="172"/>
    </row>
    <row r="1969" spans="2:2" x14ac:dyDescent="0.3">
      <c r="B1969" s="172"/>
    </row>
    <row r="1970" spans="2:2" x14ac:dyDescent="0.3">
      <c r="B1970" s="172"/>
    </row>
    <row r="1971" spans="2:2" x14ac:dyDescent="0.3">
      <c r="B1971" s="172"/>
    </row>
    <row r="1972" spans="2:2" x14ac:dyDescent="0.3">
      <c r="B1972" s="172"/>
    </row>
    <row r="1973" spans="2:2" x14ac:dyDescent="0.3">
      <c r="B1973" s="172"/>
    </row>
    <row r="1974" spans="2:2" x14ac:dyDescent="0.3">
      <c r="B1974" s="172"/>
    </row>
    <row r="1975" spans="2:2" x14ac:dyDescent="0.3">
      <c r="B1975" s="172"/>
    </row>
    <row r="1976" spans="2:2" x14ac:dyDescent="0.3">
      <c r="B1976" s="172"/>
    </row>
    <row r="1977" spans="2:2" x14ac:dyDescent="0.3">
      <c r="B1977" s="172"/>
    </row>
    <row r="1978" spans="2:2" x14ac:dyDescent="0.3">
      <c r="B1978" s="172"/>
    </row>
    <row r="1979" spans="2:2" x14ac:dyDescent="0.3">
      <c r="B1979" s="172"/>
    </row>
    <row r="1980" spans="2:2" x14ac:dyDescent="0.3">
      <c r="B1980" s="172"/>
    </row>
    <row r="1981" spans="2:2" x14ac:dyDescent="0.3">
      <c r="B1981" s="172"/>
    </row>
    <row r="1982" spans="2:2" x14ac:dyDescent="0.3">
      <c r="B1982" s="172"/>
    </row>
    <row r="1983" spans="2:2" x14ac:dyDescent="0.3">
      <c r="B1983" s="172"/>
    </row>
    <row r="1984" spans="2:2" x14ac:dyDescent="0.3">
      <c r="B1984" s="172"/>
    </row>
    <row r="1985" spans="2:2" x14ac:dyDescent="0.3">
      <c r="B1985" s="172"/>
    </row>
    <row r="1986" spans="2:2" x14ac:dyDescent="0.3">
      <c r="B1986" s="172"/>
    </row>
    <row r="1987" spans="2:2" x14ac:dyDescent="0.3">
      <c r="B1987" s="172"/>
    </row>
    <row r="1988" spans="2:2" x14ac:dyDescent="0.3">
      <c r="B1988" s="172"/>
    </row>
    <row r="1989" spans="2:2" x14ac:dyDescent="0.3">
      <c r="B1989" s="172"/>
    </row>
    <row r="1990" spans="2:2" x14ac:dyDescent="0.3">
      <c r="B1990" s="172"/>
    </row>
    <row r="1991" spans="2:2" x14ac:dyDescent="0.3">
      <c r="B1991" s="172"/>
    </row>
    <row r="1992" spans="2:2" x14ac:dyDescent="0.3">
      <c r="B1992" s="172"/>
    </row>
    <row r="1993" spans="2:2" x14ac:dyDescent="0.3">
      <c r="B1993" s="172"/>
    </row>
    <row r="1994" spans="2:2" x14ac:dyDescent="0.3">
      <c r="B1994" s="172"/>
    </row>
    <row r="1995" spans="2:2" x14ac:dyDescent="0.3">
      <c r="B1995" s="172"/>
    </row>
    <row r="1996" spans="2:2" x14ac:dyDescent="0.3">
      <c r="B1996" s="172"/>
    </row>
    <row r="1997" spans="2:2" x14ac:dyDescent="0.3">
      <c r="B1997" s="172"/>
    </row>
    <row r="1998" spans="2:2" x14ac:dyDescent="0.3">
      <c r="B1998" s="172"/>
    </row>
    <row r="1999" spans="2:2" x14ac:dyDescent="0.3">
      <c r="B1999" s="172"/>
    </row>
    <row r="2000" spans="2:2" x14ac:dyDescent="0.3">
      <c r="B2000" s="172"/>
    </row>
    <row r="2001" spans="2:2" x14ac:dyDescent="0.3">
      <c r="B2001" s="172"/>
    </row>
    <row r="2002" spans="2:2" x14ac:dyDescent="0.3">
      <c r="B2002" s="172"/>
    </row>
    <row r="2003" spans="2:2" x14ac:dyDescent="0.3">
      <c r="B2003" s="172"/>
    </row>
    <row r="2004" spans="2:2" x14ac:dyDescent="0.3">
      <c r="B2004" s="172"/>
    </row>
    <row r="2005" spans="2:2" x14ac:dyDescent="0.3">
      <c r="B2005" s="172"/>
    </row>
    <row r="2006" spans="2:2" x14ac:dyDescent="0.3">
      <c r="B2006" s="172"/>
    </row>
    <row r="2007" spans="2:2" x14ac:dyDescent="0.3">
      <c r="B2007" s="172"/>
    </row>
    <row r="2008" spans="2:2" x14ac:dyDescent="0.3">
      <c r="B2008" s="172"/>
    </row>
    <row r="2009" spans="2:2" x14ac:dyDescent="0.3">
      <c r="B2009" s="172"/>
    </row>
    <row r="2010" spans="2:2" x14ac:dyDescent="0.3">
      <c r="B2010" s="172"/>
    </row>
    <row r="2011" spans="2:2" x14ac:dyDescent="0.3">
      <c r="B2011" s="172"/>
    </row>
    <row r="2012" spans="2:2" x14ac:dyDescent="0.3">
      <c r="B2012" s="172"/>
    </row>
    <row r="2013" spans="2:2" x14ac:dyDescent="0.3">
      <c r="B2013" s="172"/>
    </row>
    <row r="2014" spans="2:2" x14ac:dyDescent="0.3">
      <c r="B2014" s="172"/>
    </row>
    <row r="2015" spans="2:2" x14ac:dyDescent="0.3">
      <c r="B2015" s="172"/>
    </row>
    <row r="2016" spans="2:2" x14ac:dyDescent="0.3">
      <c r="B2016" s="172"/>
    </row>
    <row r="2017" spans="2:2" x14ac:dyDescent="0.3">
      <c r="B2017" s="172"/>
    </row>
    <row r="2018" spans="2:2" x14ac:dyDescent="0.3">
      <c r="B2018" s="172"/>
    </row>
    <row r="2019" spans="2:2" x14ac:dyDescent="0.3">
      <c r="B2019" s="172"/>
    </row>
    <row r="2020" spans="2:2" x14ac:dyDescent="0.3">
      <c r="B2020" s="172"/>
    </row>
    <row r="2021" spans="2:2" x14ac:dyDescent="0.3">
      <c r="B2021" s="172"/>
    </row>
    <row r="2022" spans="2:2" x14ac:dyDescent="0.3">
      <c r="B2022" s="172"/>
    </row>
    <row r="2023" spans="2:2" x14ac:dyDescent="0.3">
      <c r="B2023" s="172"/>
    </row>
    <row r="2024" spans="2:2" x14ac:dyDescent="0.3">
      <c r="B2024" s="172"/>
    </row>
    <row r="2025" spans="2:2" x14ac:dyDescent="0.3">
      <c r="B2025" s="172"/>
    </row>
    <row r="2026" spans="2:2" x14ac:dyDescent="0.3">
      <c r="B2026" s="172"/>
    </row>
    <row r="2027" spans="2:2" x14ac:dyDescent="0.3">
      <c r="B2027" s="172"/>
    </row>
    <row r="2028" spans="2:2" x14ac:dyDescent="0.3">
      <c r="B2028" s="172"/>
    </row>
    <row r="2029" spans="2:2" x14ac:dyDescent="0.3">
      <c r="B2029" s="172"/>
    </row>
    <row r="2030" spans="2:2" x14ac:dyDescent="0.3">
      <c r="B2030" s="172"/>
    </row>
    <row r="2031" spans="2:2" x14ac:dyDescent="0.3">
      <c r="B2031" s="172"/>
    </row>
    <row r="2032" spans="2:2" x14ac:dyDescent="0.3">
      <c r="B2032" s="172"/>
    </row>
    <row r="2033" spans="2:2" x14ac:dyDescent="0.3">
      <c r="B2033" s="172"/>
    </row>
    <row r="2034" spans="2:2" x14ac:dyDescent="0.3">
      <c r="B2034" s="172"/>
    </row>
    <row r="2035" spans="2:2" x14ac:dyDescent="0.3">
      <c r="B2035" s="172"/>
    </row>
    <row r="2036" spans="2:2" x14ac:dyDescent="0.3">
      <c r="B2036" s="172"/>
    </row>
    <row r="2037" spans="2:2" x14ac:dyDescent="0.3">
      <c r="B2037" s="172"/>
    </row>
    <row r="2038" spans="2:2" x14ac:dyDescent="0.3">
      <c r="B2038" s="172"/>
    </row>
    <row r="2039" spans="2:2" x14ac:dyDescent="0.3">
      <c r="B2039" s="172"/>
    </row>
    <row r="2040" spans="2:2" x14ac:dyDescent="0.3">
      <c r="B2040" s="172"/>
    </row>
    <row r="2041" spans="2:2" x14ac:dyDescent="0.3">
      <c r="B2041" s="172"/>
    </row>
    <row r="2042" spans="2:2" x14ac:dyDescent="0.3">
      <c r="B2042" s="172"/>
    </row>
    <row r="2043" spans="2:2" x14ac:dyDescent="0.3">
      <c r="B2043" s="172"/>
    </row>
    <row r="2044" spans="2:2" x14ac:dyDescent="0.3">
      <c r="B2044" s="172"/>
    </row>
    <row r="2045" spans="2:2" x14ac:dyDescent="0.3">
      <c r="B2045" s="172"/>
    </row>
    <row r="2046" spans="2:2" x14ac:dyDescent="0.3">
      <c r="B2046" s="172"/>
    </row>
    <row r="2047" spans="2:2" x14ac:dyDescent="0.3">
      <c r="B2047" s="172"/>
    </row>
    <row r="2048" spans="2:2" x14ac:dyDescent="0.3">
      <c r="B2048" s="172"/>
    </row>
    <row r="2049" spans="2:2" x14ac:dyDescent="0.3">
      <c r="B2049" s="172"/>
    </row>
    <row r="2050" spans="2:2" x14ac:dyDescent="0.3">
      <c r="B2050" s="172"/>
    </row>
    <row r="2051" spans="2:2" x14ac:dyDescent="0.3">
      <c r="B2051" s="172"/>
    </row>
    <row r="2052" spans="2:2" x14ac:dyDescent="0.3">
      <c r="B2052" s="172"/>
    </row>
    <row r="2053" spans="2:2" x14ac:dyDescent="0.3">
      <c r="B2053" s="172"/>
    </row>
    <row r="2054" spans="2:2" x14ac:dyDescent="0.3">
      <c r="B2054" s="172"/>
    </row>
    <row r="2055" spans="2:2" x14ac:dyDescent="0.3">
      <c r="B2055" s="172"/>
    </row>
    <row r="2056" spans="2:2" x14ac:dyDescent="0.3">
      <c r="B2056" s="172"/>
    </row>
    <row r="2057" spans="2:2" x14ac:dyDescent="0.3">
      <c r="B2057" s="172"/>
    </row>
    <row r="2058" spans="2:2" x14ac:dyDescent="0.3">
      <c r="B2058" s="172"/>
    </row>
    <row r="2059" spans="2:2" x14ac:dyDescent="0.3">
      <c r="B2059" s="172"/>
    </row>
    <row r="2060" spans="2:2" x14ac:dyDescent="0.3">
      <c r="B2060" s="172"/>
    </row>
    <row r="2061" spans="2:2" x14ac:dyDescent="0.3">
      <c r="B2061" s="172"/>
    </row>
    <row r="2062" spans="2:2" x14ac:dyDescent="0.3">
      <c r="B2062" s="172"/>
    </row>
    <row r="2063" spans="2:2" x14ac:dyDescent="0.3">
      <c r="B2063" s="172"/>
    </row>
    <row r="2064" spans="2:2" x14ac:dyDescent="0.3">
      <c r="B2064" s="172"/>
    </row>
    <row r="2065" spans="2:2" x14ac:dyDescent="0.3">
      <c r="B2065" s="172"/>
    </row>
    <row r="2066" spans="2:2" x14ac:dyDescent="0.3">
      <c r="B2066" s="172"/>
    </row>
    <row r="2067" spans="2:2" x14ac:dyDescent="0.3">
      <c r="B2067" s="172"/>
    </row>
    <row r="2068" spans="2:2" x14ac:dyDescent="0.3">
      <c r="B2068" s="172"/>
    </row>
    <row r="2069" spans="2:2" x14ac:dyDescent="0.3">
      <c r="B2069" s="172"/>
    </row>
    <row r="2070" spans="2:2" x14ac:dyDescent="0.3">
      <c r="B2070" s="172"/>
    </row>
    <row r="2071" spans="2:2" x14ac:dyDescent="0.3">
      <c r="B2071" s="172"/>
    </row>
    <row r="2072" spans="2:2" x14ac:dyDescent="0.3">
      <c r="B2072" s="172"/>
    </row>
    <row r="2073" spans="2:2" x14ac:dyDescent="0.3">
      <c r="B2073" s="172"/>
    </row>
    <row r="2074" spans="2:2" x14ac:dyDescent="0.3">
      <c r="B2074" s="172"/>
    </row>
    <row r="2075" spans="2:2" x14ac:dyDescent="0.3">
      <c r="B2075" s="172"/>
    </row>
    <row r="2076" spans="2:2" x14ac:dyDescent="0.3">
      <c r="B2076" s="172"/>
    </row>
    <row r="2077" spans="2:2" x14ac:dyDescent="0.3">
      <c r="B2077" s="172"/>
    </row>
    <row r="2078" spans="2:2" x14ac:dyDescent="0.3">
      <c r="B2078" s="172"/>
    </row>
    <row r="2079" spans="2:2" x14ac:dyDescent="0.3">
      <c r="B2079" s="172"/>
    </row>
    <row r="2080" spans="2:2" x14ac:dyDescent="0.3">
      <c r="B2080" s="172"/>
    </row>
    <row r="2081" spans="2:2" x14ac:dyDescent="0.3">
      <c r="B2081" s="172"/>
    </row>
    <row r="2082" spans="2:2" x14ac:dyDescent="0.3">
      <c r="B2082" s="172"/>
    </row>
    <row r="2083" spans="2:2" x14ac:dyDescent="0.3">
      <c r="B2083" s="172"/>
    </row>
    <row r="2084" spans="2:2" x14ac:dyDescent="0.3">
      <c r="B2084" s="172"/>
    </row>
    <row r="2085" spans="2:2" x14ac:dyDescent="0.3">
      <c r="B2085" s="172"/>
    </row>
    <row r="2086" spans="2:2" x14ac:dyDescent="0.3">
      <c r="B2086" s="172"/>
    </row>
    <row r="2087" spans="2:2" x14ac:dyDescent="0.3">
      <c r="B2087" s="172"/>
    </row>
    <row r="2088" spans="2:2" x14ac:dyDescent="0.3">
      <c r="B2088" s="172"/>
    </row>
    <row r="2089" spans="2:2" x14ac:dyDescent="0.3">
      <c r="B2089" s="172"/>
    </row>
    <row r="2090" spans="2:2" x14ac:dyDescent="0.3">
      <c r="B2090" s="172"/>
    </row>
    <row r="2091" spans="2:2" x14ac:dyDescent="0.3">
      <c r="B2091" s="172"/>
    </row>
    <row r="2092" spans="2:2" x14ac:dyDescent="0.3">
      <c r="B2092" s="172"/>
    </row>
    <row r="2093" spans="2:2" x14ac:dyDescent="0.3">
      <c r="B2093" s="172"/>
    </row>
    <row r="2094" spans="2:2" x14ac:dyDescent="0.3">
      <c r="B2094" s="172"/>
    </row>
    <row r="2095" spans="2:2" x14ac:dyDescent="0.3">
      <c r="B2095" s="172"/>
    </row>
    <row r="2096" spans="2:2" x14ac:dyDescent="0.3">
      <c r="B2096" s="172"/>
    </row>
    <row r="2097" spans="2:2" x14ac:dyDescent="0.3">
      <c r="B2097" s="172"/>
    </row>
    <row r="2098" spans="2:2" x14ac:dyDescent="0.3">
      <c r="B2098" s="172"/>
    </row>
    <row r="2099" spans="2:2" x14ac:dyDescent="0.3">
      <c r="B2099" s="172"/>
    </row>
    <row r="2100" spans="2:2" x14ac:dyDescent="0.3">
      <c r="B2100" s="172"/>
    </row>
    <row r="2101" spans="2:2" x14ac:dyDescent="0.3">
      <c r="B2101" s="172"/>
    </row>
    <row r="2102" spans="2:2" x14ac:dyDescent="0.3">
      <c r="B2102" s="172"/>
    </row>
    <row r="2103" spans="2:2" x14ac:dyDescent="0.3">
      <c r="B2103" s="172"/>
    </row>
    <row r="2104" spans="2:2" x14ac:dyDescent="0.3">
      <c r="B2104" s="172"/>
    </row>
    <row r="2105" spans="2:2" x14ac:dyDescent="0.3">
      <c r="B2105" s="172"/>
    </row>
    <row r="2106" spans="2:2" x14ac:dyDescent="0.3">
      <c r="B2106" s="172"/>
    </row>
    <row r="2107" spans="2:2" x14ac:dyDescent="0.3">
      <c r="B2107" s="172"/>
    </row>
    <row r="2108" spans="2:2" x14ac:dyDescent="0.3">
      <c r="B2108" s="172"/>
    </row>
    <row r="2109" spans="2:2" x14ac:dyDescent="0.3">
      <c r="B2109" s="172"/>
    </row>
    <row r="2110" spans="2:2" x14ac:dyDescent="0.3">
      <c r="B2110" s="172"/>
    </row>
    <row r="2111" spans="2:2" x14ac:dyDescent="0.3">
      <c r="B2111" s="172"/>
    </row>
    <row r="2112" spans="2:2" x14ac:dyDescent="0.3">
      <c r="B2112" s="172"/>
    </row>
    <row r="2113" spans="2:2" x14ac:dyDescent="0.3">
      <c r="B2113" s="172"/>
    </row>
    <row r="2114" spans="2:2" x14ac:dyDescent="0.3">
      <c r="B2114" s="172"/>
    </row>
    <row r="2115" spans="2:2" x14ac:dyDescent="0.3">
      <c r="B2115" s="172"/>
    </row>
    <row r="2116" spans="2:2" x14ac:dyDescent="0.3">
      <c r="B2116" s="172"/>
    </row>
    <row r="2117" spans="2:2" x14ac:dyDescent="0.3">
      <c r="B2117" s="172"/>
    </row>
    <row r="2118" spans="2:2" x14ac:dyDescent="0.3">
      <c r="B2118" s="172"/>
    </row>
    <row r="2119" spans="2:2" x14ac:dyDescent="0.3">
      <c r="B2119" s="172"/>
    </row>
    <row r="2120" spans="2:2" x14ac:dyDescent="0.3">
      <c r="B2120" s="172"/>
    </row>
    <row r="2121" spans="2:2" x14ac:dyDescent="0.3">
      <c r="B2121" s="172"/>
    </row>
    <row r="2122" spans="2:2" x14ac:dyDescent="0.3">
      <c r="B2122" s="172"/>
    </row>
    <row r="2123" spans="2:2" x14ac:dyDescent="0.3">
      <c r="B2123" s="172"/>
    </row>
    <row r="2124" spans="2:2" x14ac:dyDescent="0.3">
      <c r="B2124" s="172"/>
    </row>
    <row r="2125" spans="2:2" x14ac:dyDescent="0.3">
      <c r="B2125" s="172"/>
    </row>
    <row r="2126" spans="2:2" x14ac:dyDescent="0.3">
      <c r="B2126" s="172"/>
    </row>
    <row r="2127" spans="2:2" x14ac:dyDescent="0.3">
      <c r="B2127" s="172"/>
    </row>
    <row r="2128" spans="2:2" x14ac:dyDescent="0.3">
      <c r="B2128" s="172"/>
    </row>
    <row r="2129" spans="2:2" x14ac:dyDescent="0.3">
      <c r="B2129" s="172"/>
    </row>
    <row r="2130" spans="2:2" x14ac:dyDescent="0.3">
      <c r="B2130" s="172"/>
    </row>
    <row r="2131" spans="2:2" x14ac:dyDescent="0.3">
      <c r="B2131" s="172"/>
    </row>
    <row r="2132" spans="2:2" x14ac:dyDescent="0.3">
      <c r="B2132" s="172"/>
    </row>
    <row r="2133" spans="2:2" x14ac:dyDescent="0.3">
      <c r="B2133" s="172"/>
    </row>
    <row r="2134" spans="2:2" x14ac:dyDescent="0.3">
      <c r="B2134" s="172"/>
    </row>
    <row r="2135" spans="2:2" x14ac:dyDescent="0.3">
      <c r="B2135" s="172"/>
    </row>
    <row r="2136" spans="2:2" x14ac:dyDescent="0.3">
      <c r="B2136" s="172"/>
    </row>
    <row r="2137" spans="2:2" x14ac:dyDescent="0.3">
      <c r="B2137" s="172"/>
    </row>
    <row r="2138" spans="2:2" x14ac:dyDescent="0.3">
      <c r="B2138" s="172"/>
    </row>
    <row r="2139" spans="2:2" x14ac:dyDescent="0.3">
      <c r="B2139" s="172"/>
    </row>
    <row r="2140" spans="2:2" x14ac:dyDescent="0.3">
      <c r="B2140" s="172"/>
    </row>
    <row r="2141" spans="2:2" x14ac:dyDescent="0.3">
      <c r="B2141" s="172"/>
    </row>
    <row r="2142" spans="2:2" x14ac:dyDescent="0.3">
      <c r="B2142" s="172"/>
    </row>
    <row r="2143" spans="2:2" x14ac:dyDescent="0.3">
      <c r="B2143" s="172"/>
    </row>
    <row r="2144" spans="2:2" x14ac:dyDescent="0.3">
      <c r="B2144" s="172"/>
    </row>
    <row r="2145" spans="2:2" x14ac:dyDescent="0.3">
      <c r="B2145" s="172"/>
    </row>
    <row r="2146" spans="2:2" x14ac:dyDescent="0.3">
      <c r="B2146" s="172"/>
    </row>
    <row r="2147" spans="2:2" x14ac:dyDescent="0.3">
      <c r="B2147" s="172"/>
    </row>
    <row r="2148" spans="2:2" x14ac:dyDescent="0.3">
      <c r="B2148" s="172"/>
    </row>
    <row r="2149" spans="2:2" x14ac:dyDescent="0.3">
      <c r="B2149" s="172"/>
    </row>
    <row r="2150" spans="2:2" x14ac:dyDescent="0.3">
      <c r="B2150" s="172"/>
    </row>
    <row r="2151" spans="2:2" x14ac:dyDescent="0.3">
      <c r="B2151" s="172"/>
    </row>
    <row r="2152" spans="2:2" x14ac:dyDescent="0.3">
      <c r="B2152" s="172"/>
    </row>
    <row r="2153" spans="2:2" x14ac:dyDescent="0.3">
      <c r="B2153" s="172"/>
    </row>
    <row r="2154" spans="2:2" x14ac:dyDescent="0.3">
      <c r="B2154" s="172"/>
    </row>
    <row r="2155" spans="2:2" x14ac:dyDescent="0.3">
      <c r="B2155" s="172"/>
    </row>
    <row r="2156" spans="2:2" x14ac:dyDescent="0.3">
      <c r="B2156" s="172"/>
    </row>
    <row r="2157" spans="2:2" x14ac:dyDescent="0.3">
      <c r="B2157" s="172"/>
    </row>
    <row r="2158" spans="2:2" x14ac:dyDescent="0.3">
      <c r="B2158" s="172"/>
    </row>
    <row r="2159" spans="2:2" x14ac:dyDescent="0.3">
      <c r="B2159" s="172"/>
    </row>
    <row r="2160" spans="2:2" x14ac:dyDescent="0.3">
      <c r="B2160" s="172"/>
    </row>
    <row r="2161" spans="2:2" x14ac:dyDescent="0.3">
      <c r="B2161" s="172"/>
    </row>
    <row r="2162" spans="2:2" x14ac:dyDescent="0.3">
      <c r="B2162" s="172"/>
    </row>
    <row r="2163" spans="2:2" x14ac:dyDescent="0.3">
      <c r="B2163" s="172"/>
    </row>
    <row r="2164" spans="2:2" x14ac:dyDescent="0.3">
      <c r="B2164" s="172"/>
    </row>
    <row r="2165" spans="2:2" x14ac:dyDescent="0.3">
      <c r="B2165" s="172"/>
    </row>
    <row r="2166" spans="2:2" x14ac:dyDescent="0.3">
      <c r="B2166" s="172"/>
    </row>
    <row r="2167" spans="2:2" x14ac:dyDescent="0.3">
      <c r="B2167" s="172"/>
    </row>
    <row r="2168" spans="2:2" x14ac:dyDescent="0.3">
      <c r="B2168" s="172"/>
    </row>
    <row r="2169" spans="2:2" x14ac:dyDescent="0.3">
      <c r="B2169" s="172"/>
    </row>
    <row r="2170" spans="2:2" x14ac:dyDescent="0.3">
      <c r="B2170" s="172"/>
    </row>
    <row r="2171" spans="2:2" x14ac:dyDescent="0.3">
      <c r="B2171" s="172"/>
    </row>
    <row r="2172" spans="2:2" x14ac:dyDescent="0.3">
      <c r="B2172" s="172"/>
    </row>
    <row r="2173" spans="2:2" x14ac:dyDescent="0.3">
      <c r="B2173" s="172"/>
    </row>
    <row r="2174" spans="2:2" x14ac:dyDescent="0.3">
      <c r="B2174" s="172"/>
    </row>
    <row r="2175" spans="2:2" x14ac:dyDescent="0.3">
      <c r="B2175" s="172"/>
    </row>
    <row r="2176" spans="2:2" x14ac:dyDescent="0.3">
      <c r="B2176" s="172"/>
    </row>
    <row r="2177" spans="2:2" x14ac:dyDescent="0.3">
      <c r="B2177" s="172"/>
    </row>
    <row r="2178" spans="2:2" x14ac:dyDescent="0.3">
      <c r="B2178" s="172"/>
    </row>
    <row r="2179" spans="2:2" x14ac:dyDescent="0.3">
      <c r="B2179" s="172"/>
    </row>
    <row r="2180" spans="2:2" x14ac:dyDescent="0.3">
      <c r="B2180" s="172"/>
    </row>
    <row r="2181" spans="2:2" x14ac:dyDescent="0.3">
      <c r="B2181" s="172"/>
    </row>
    <row r="2182" spans="2:2" x14ac:dyDescent="0.3">
      <c r="B2182" s="172"/>
    </row>
    <row r="2183" spans="2:2" x14ac:dyDescent="0.3">
      <c r="B2183" s="172"/>
    </row>
    <row r="2184" spans="2:2" x14ac:dyDescent="0.3">
      <c r="B2184" s="172"/>
    </row>
    <row r="2185" spans="2:2" x14ac:dyDescent="0.3">
      <c r="B2185" s="172"/>
    </row>
    <row r="2186" spans="2:2" x14ac:dyDescent="0.3">
      <c r="B2186" s="172"/>
    </row>
    <row r="2187" spans="2:2" x14ac:dyDescent="0.3">
      <c r="B2187" s="172"/>
    </row>
    <row r="2188" spans="2:2" x14ac:dyDescent="0.3">
      <c r="B2188" s="172"/>
    </row>
    <row r="2189" spans="2:2" x14ac:dyDescent="0.3">
      <c r="B2189" s="172"/>
    </row>
    <row r="2190" spans="2:2" x14ac:dyDescent="0.3">
      <c r="B2190" s="172"/>
    </row>
    <row r="2191" spans="2:2" x14ac:dyDescent="0.3">
      <c r="B2191" s="172"/>
    </row>
    <row r="2192" spans="2:2" x14ac:dyDescent="0.3">
      <c r="B2192" s="172"/>
    </row>
    <row r="2193" spans="2:2" x14ac:dyDescent="0.3">
      <c r="B2193" s="172"/>
    </row>
    <row r="2194" spans="2:2" x14ac:dyDescent="0.3">
      <c r="B2194" s="172"/>
    </row>
    <row r="2195" spans="2:2" x14ac:dyDescent="0.3">
      <c r="B2195" s="172"/>
    </row>
    <row r="2196" spans="2:2" x14ac:dyDescent="0.3">
      <c r="B2196" s="172"/>
    </row>
    <row r="2197" spans="2:2" x14ac:dyDescent="0.3">
      <c r="B2197" s="172"/>
    </row>
    <row r="2198" spans="2:2" x14ac:dyDescent="0.3">
      <c r="B2198" s="172"/>
    </row>
    <row r="2199" spans="2:2" x14ac:dyDescent="0.3">
      <c r="B2199" s="172"/>
    </row>
    <row r="2200" spans="2:2" x14ac:dyDescent="0.3">
      <c r="B2200" s="172"/>
    </row>
    <row r="2201" spans="2:2" x14ac:dyDescent="0.3">
      <c r="B2201" s="172"/>
    </row>
    <row r="2202" spans="2:2" x14ac:dyDescent="0.3">
      <c r="B2202" s="172"/>
    </row>
    <row r="2203" spans="2:2" x14ac:dyDescent="0.3">
      <c r="B2203" s="172"/>
    </row>
    <row r="2204" spans="2:2" x14ac:dyDescent="0.3">
      <c r="B2204" s="172"/>
    </row>
    <row r="2205" spans="2:2" x14ac:dyDescent="0.3">
      <c r="B2205" s="172"/>
    </row>
    <row r="2206" spans="2:2" x14ac:dyDescent="0.3">
      <c r="B2206" s="172"/>
    </row>
    <row r="2207" spans="2:2" x14ac:dyDescent="0.3">
      <c r="B2207" s="172"/>
    </row>
    <row r="2208" spans="2:2" x14ac:dyDescent="0.3">
      <c r="B2208" s="172"/>
    </row>
    <row r="2209" spans="2:2" x14ac:dyDescent="0.3">
      <c r="B2209" s="172"/>
    </row>
    <row r="2210" spans="2:2" x14ac:dyDescent="0.3">
      <c r="B2210" s="172"/>
    </row>
    <row r="2211" spans="2:2" x14ac:dyDescent="0.3">
      <c r="B2211" s="172"/>
    </row>
    <row r="2212" spans="2:2" x14ac:dyDescent="0.3">
      <c r="B2212" s="172"/>
    </row>
    <row r="2213" spans="2:2" x14ac:dyDescent="0.3">
      <c r="B2213" s="172"/>
    </row>
    <row r="2214" spans="2:2" x14ac:dyDescent="0.3">
      <c r="B2214" s="172"/>
    </row>
    <row r="2215" spans="2:2" x14ac:dyDescent="0.3">
      <c r="B2215" s="172"/>
    </row>
    <row r="2216" spans="2:2" x14ac:dyDescent="0.3">
      <c r="B2216" s="172"/>
    </row>
    <row r="2217" spans="2:2" x14ac:dyDescent="0.3">
      <c r="B2217" s="172"/>
    </row>
    <row r="2218" spans="2:2" x14ac:dyDescent="0.3">
      <c r="B2218" s="172"/>
    </row>
    <row r="2219" spans="2:2" x14ac:dyDescent="0.3">
      <c r="B2219" s="172"/>
    </row>
    <row r="2220" spans="2:2" x14ac:dyDescent="0.3">
      <c r="B2220" s="172"/>
    </row>
    <row r="2221" spans="2:2" x14ac:dyDescent="0.3">
      <c r="B2221" s="172"/>
    </row>
    <row r="2222" spans="2:2" x14ac:dyDescent="0.3">
      <c r="B2222" s="172"/>
    </row>
    <row r="2223" spans="2:2" x14ac:dyDescent="0.3">
      <c r="B2223" s="172"/>
    </row>
    <row r="2224" spans="2:2" x14ac:dyDescent="0.3">
      <c r="B2224" s="172"/>
    </row>
    <row r="2225" spans="2:2" x14ac:dyDescent="0.3">
      <c r="B2225" s="172"/>
    </row>
    <row r="2226" spans="2:2" x14ac:dyDescent="0.3">
      <c r="B2226" s="172"/>
    </row>
    <row r="2227" spans="2:2" x14ac:dyDescent="0.3">
      <c r="B2227" s="172"/>
    </row>
    <row r="2228" spans="2:2" x14ac:dyDescent="0.3">
      <c r="B2228" s="172"/>
    </row>
    <row r="2229" spans="2:2" x14ac:dyDescent="0.3">
      <c r="B2229" s="172"/>
    </row>
    <row r="2230" spans="2:2" x14ac:dyDescent="0.3">
      <c r="B2230" s="172"/>
    </row>
    <row r="2231" spans="2:2" x14ac:dyDescent="0.3">
      <c r="B2231" s="172"/>
    </row>
    <row r="2232" spans="2:2" x14ac:dyDescent="0.3">
      <c r="B2232" s="172"/>
    </row>
    <row r="2233" spans="2:2" x14ac:dyDescent="0.3">
      <c r="B2233" s="172"/>
    </row>
    <row r="2234" spans="2:2" x14ac:dyDescent="0.3">
      <c r="B2234" s="172"/>
    </row>
    <row r="2235" spans="2:2" x14ac:dyDescent="0.3">
      <c r="B2235" s="172"/>
    </row>
    <row r="2236" spans="2:2" x14ac:dyDescent="0.3">
      <c r="B2236" s="172"/>
    </row>
    <row r="2237" spans="2:2" x14ac:dyDescent="0.3">
      <c r="B2237" s="172"/>
    </row>
    <row r="2238" spans="2:2" x14ac:dyDescent="0.3">
      <c r="B2238" s="172"/>
    </row>
    <row r="2239" spans="2:2" x14ac:dyDescent="0.3">
      <c r="B2239" s="172"/>
    </row>
    <row r="2240" spans="2:2" x14ac:dyDescent="0.3">
      <c r="B2240" s="172"/>
    </row>
    <row r="2241" spans="2:2" x14ac:dyDescent="0.3">
      <c r="B2241" s="172"/>
    </row>
    <row r="2242" spans="2:2" x14ac:dyDescent="0.3">
      <c r="B2242" s="172"/>
    </row>
    <row r="2243" spans="2:2" x14ac:dyDescent="0.3">
      <c r="B2243" s="172"/>
    </row>
    <row r="2244" spans="2:2" x14ac:dyDescent="0.3">
      <c r="B2244" s="172"/>
    </row>
    <row r="2245" spans="2:2" x14ac:dyDescent="0.3">
      <c r="B2245" s="172"/>
    </row>
    <row r="2246" spans="2:2" x14ac:dyDescent="0.3">
      <c r="B2246" s="172"/>
    </row>
    <row r="2247" spans="2:2" x14ac:dyDescent="0.3">
      <c r="B2247" s="172"/>
    </row>
    <row r="2248" spans="2:2" x14ac:dyDescent="0.3">
      <c r="B2248" s="172"/>
    </row>
    <row r="2249" spans="2:2" x14ac:dyDescent="0.3">
      <c r="B2249" s="172"/>
    </row>
    <row r="2250" spans="2:2" x14ac:dyDescent="0.3">
      <c r="B2250" s="172"/>
    </row>
    <row r="2251" spans="2:2" x14ac:dyDescent="0.3">
      <c r="B2251" s="172"/>
    </row>
    <row r="2252" spans="2:2" x14ac:dyDescent="0.3">
      <c r="B2252" s="172"/>
    </row>
    <row r="2253" spans="2:2" x14ac:dyDescent="0.3">
      <c r="B2253" s="172"/>
    </row>
    <row r="2254" spans="2:2" x14ac:dyDescent="0.3">
      <c r="B2254" s="172"/>
    </row>
    <row r="2255" spans="2:2" x14ac:dyDescent="0.3">
      <c r="B2255" s="172"/>
    </row>
    <row r="2256" spans="2:2" x14ac:dyDescent="0.3">
      <c r="B2256" s="172"/>
    </row>
    <row r="2257" spans="2:2" x14ac:dyDescent="0.3">
      <c r="B2257" s="172"/>
    </row>
    <row r="2258" spans="2:2" x14ac:dyDescent="0.3">
      <c r="B2258" s="172"/>
    </row>
    <row r="2259" spans="2:2" x14ac:dyDescent="0.3">
      <c r="B2259" s="172"/>
    </row>
    <row r="2260" spans="2:2" x14ac:dyDescent="0.3">
      <c r="B2260" s="172"/>
    </row>
    <row r="2261" spans="2:2" x14ac:dyDescent="0.3">
      <c r="B2261" s="172"/>
    </row>
    <row r="2262" spans="2:2" x14ac:dyDescent="0.3">
      <c r="B2262" s="172"/>
    </row>
    <row r="2263" spans="2:2" x14ac:dyDescent="0.3">
      <c r="B2263" s="172"/>
    </row>
    <row r="2264" spans="2:2" x14ac:dyDescent="0.3">
      <c r="B2264" s="172"/>
    </row>
    <row r="2265" spans="2:2" x14ac:dyDescent="0.3">
      <c r="B2265" s="172"/>
    </row>
    <row r="2266" spans="2:2" x14ac:dyDescent="0.3">
      <c r="B2266" s="172"/>
    </row>
    <row r="2267" spans="2:2" x14ac:dyDescent="0.3">
      <c r="B2267" s="172"/>
    </row>
    <row r="2268" spans="2:2" x14ac:dyDescent="0.3">
      <c r="B2268" s="172"/>
    </row>
    <row r="2269" spans="2:2" x14ac:dyDescent="0.3">
      <c r="B2269" s="172"/>
    </row>
    <row r="2270" spans="2:2" x14ac:dyDescent="0.3">
      <c r="B2270" s="172"/>
    </row>
    <row r="2271" spans="2:2" x14ac:dyDescent="0.3">
      <c r="B2271" s="172"/>
    </row>
    <row r="2272" spans="2:2" x14ac:dyDescent="0.3">
      <c r="B2272" s="172"/>
    </row>
    <row r="2273" spans="2:2" x14ac:dyDescent="0.3">
      <c r="B2273" s="172"/>
    </row>
    <row r="2274" spans="2:2" x14ac:dyDescent="0.3">
      <c r="B2274" s="172"/>
    </row>
    <row r="2275" spans="2:2" x14ac:dyDescent="0.3">
      <c r="B2275" s="172"/>
    </row>
    <row r="2276" spans="2:2" x14ac:dyDescent="0.3">
      <c r="B2276" s="172"/>
    </row>
    <row r="2277" spans="2:2" x14ac:dyDescent="0.3">
      <c r="B2277" s="172"/>
    </row>
    <row r="2278" spans="2:2" x14ac:dyDescent="0.3">
      <c r="B2278" s="172"/>
    </row>
    <row r="2279" spans="2:2" x14ac:dyDescent="0.3">
      <c r="B2279" s="172"/>
    </row>
    <row r="2280" spans="2:2" x14ac:dyDescent="0.3">
      <c r="B2280" s="172"/>
    </row>
    <row r="2281" spans="2:2" x14ac:dyDescent="0.3">
      <c r="B2281" s="172"/>
    </row>
    <row r="2282" spans="2:2" x14ac:dyDescent="0.3">
      <c r="B2282" s="172"/>
    </row>
    <row r="2283" spans="2:2" x14ac:dyDescent="0.3">
      <c r="B2283" s="172"/>
    </row>
    <row r="2284" spans="2:2" x14ac:dyDescent="0.3">
      <c r="B2284" s="172"/>
    </row>
    <row r="2285" spans="2:2" x14ac:dyDescent="0.3">
      <c r="B2285" s="172"/>
    </row>
    <row r="2286" spans="2:2" x14ac:dyDescent="0.3">
      <c r="B2286" s="172"/>
    </row>
    <row r="2287" spans="2:2" x14ac:dyDescent="0.3">
      <c r="B2287" s="172"/>
    </row>
    <row r="2288" spans="2:2" x14ac:dyDescent="0.3">
      <c r="B2288" s="172"/>
    </row>
    <row r="2289" spans="2:2" x14ac:dyDescent="0.3">
      <c r="B2289" s="172"/>
    </row>
    <row r="2290" spans="2:2" x14ac:dyDescent="0.3">
      <c r="B2290" s="172"/>
    </row>
    <row r="2291" spans="2:2" x14ac:dyDescent="0.3">
      <c r="B2291" s="172"/>
    </row>
    <row r="2292" spans="2:2" x14ac:dyDescent="0.3">
      <c r="B2292" s="172"/>
    </row>
    <row r="2293" spans="2:2" x14ac:dyDescent="0.3">
      <c r="B2293" s="172"/>
    </row>
    <row r="2294" spans="2:2" x14ac:dyDescent="0.3">
      <c r="B2294" s="172"/>
    </row>
    <row r="2295" spans="2:2" x14ac:dyDescent="0.3">
      <c r="B2295" s="172"/>
    </row>
    <row r="2296" spans="2:2" x14ac:dyDescent="0.3">
      <c r="B2296" s="172"/>
    </row>
    <row r="2297" spans="2:2" x14ac:dyDescent="0.3">
      <c r="B2297" s="172"/>
    </row>
    <row r="2298" spans="2:2" x14ac:dyDescent="0.3">
      <c r="B2298" s="172"/>
    </row>
    <row r="2299" spans="2:2" x14ac:dyDescent="0.3">
      <c r="B2299" s="172"/>
    </row>
    <row r="2300" spans="2:2" x14ac:dyDescent="0.3">
      <c r="B2300" s="172"/>
    </row>
    <row r="2301" spans="2:2" x14ac:dyDescent="0.3">
      <c r="B2301" s="172"/>
    </row>
    <row r="2302" spans="2:2" x14ac:dyDescent="0.3">
      <c r="B2302" s="172"/>
    </row>
    <row r="2303" spans="2:2" x14ac:dyDescent="0.3">
      <c r="B2303" s="172"/>
    </row>
    <row r="2304" spans="2:2" x14ac:dyDescent="0.3">
      <c r="B2304" s="172"/>
    </row>
    <row r="2305" spans="2:2" x14ac:dyDescent="0.3">
      <c r="B2305" s="172"/>
    </row>
    <row r="2306" spans="2:2" x14ac:dyDescent="0.3">
      <c r="B2306" s="172"/>
    </row>
    <row r="2307" spans="2:2" x14ac:dyDescent="0.3">
      <c r="B2307" s="172"/>
    </row>
    <row r="2308" spans="2:2" x14ac:dyDescent="0.3">
      <c r="B2308" s="172"/>
    </row>
    <row r="2309" spans="2:2" x14ac:dyDescent="0.3">
      <c r="B2309" s="172"/>
    </row>
    <row r="2310" spans="2:2" x14ac:dyDescent="0.3">
      <c r="B2310" s="172"/>
    </row>
    <row r="2311" spans="2:2" x14ac:dyDescent="0.3">
      <c r="B2311" s="172"/>
    </row>
    <row r="2312" spans="2:2" x14ac:dyDescent="0.3">
      <c r="B2312" s="172"/>
    </row>
    <row r="2313" spans="2:2" x14ac:dyDescent="0.3">
      <c r="B2313" s="172"/>
    </row>
    <row r="2314" spans="2:2" x14ac:dyDescent="0.3">
      <c r="B2314" s="172"/>
    </row>
    <row r="2315" spans="2:2" x14ac:dyDescent="0.3">
      <c r="B2315" s="172"/>
    </row>
    <row r="2316" spans="2:2" x14ac:dyDescent="0.3">
      <c r="B2316" s="172"/>
    </row>
    <row r="2317" spans="2:2" x14ac:dyDescent="0.3">
      <c r="B2317" s="172"/>
    </row>
    <row r="2318" spans="2:2" x14ac:dyDescent="0.3">
      <c r="B2318" s="172"/>
    </row>
    <row r="2319" spans="2:2" x14ac:dyDescent="0.3">
      <c r="B2319" s="172"/>
    </row>
    <row r="2320" spans="2:2" x14ac:dyDescent="0.3">
      <c r="B2320" s="172"/>
    </row>
    <row r="2321" spans="2:2" x14ac:dyDescent="0.3">
      <c r="B2321" s="172"/>
    </row>
    <row r="2322" spans="2:2" x14ac:dyDescent="0.3">
      <c r="B2322" s="172"/>
    </row>
    <row r="2323" spans="2:2" x14ac:dyDescent="0.3">
      <c r="B2323" s="172"/>
    </row>
    <row r="2324" spans="2:2" x14ac:dyDescent="0.3">
      <c r="B2324" s="172"/>
    </row>
    <row r="2325" spans="2:2" x14ac:dyDescent="0.3">
      <c r="B2325" s="172"/>
    </row>
    <row r="2326" spans="2:2" x14ac:dyDescent="0.3">
      <c r="B2326" s="172"/>
    </row>
    <row r="2327" spans="2:2" x14ac:dyDescent="0.3">
      <c r="B2327" s="172"/>
    </row>
    <row r="2328" spans="2:2" x14ac:dyDescent="0.3">
      <c r="B2328" s="172"/>
    </row>
    <row r="2329" spans="2:2" x14ac:dyDescent="0.3">
      <c r="B2329" s="172"/>
    </row>
    <row r="2330" spans="2:2" x14ac:dyDescent="0.3">
      <c r="B2330" s="172"/>
    </row>
    <row r="2331" spans="2:2" x14ac:dyDescent="0.3">
      <c r="B2331" s="172"/>
    </row>
    <row r="2332" spans="2:2" x14ac:dyDescent="0.3">
      <c r="B2332" s="172"/>
    </row>
    <row r="2333" spans="2:2" x14ac:dyDescent="0.3">
      <c r="B2333" s="172"/>
    </row>
    <row r="2334" spans="2:2" x14ac:dyDescent="0.3">
      <c r="B2334" s="172"/>
    </row>
    <row r="2335" spans="2:2" x14ac:dyDescent="0.3">
      <c r="B2335" s="172"/>
    </row>
    <row r="2336" spans="2:2" x14ac:dyDescent="0.3">
      <c r="B2336" s="172"/>
    </row>
    <row r="2337" spans="2:2" x14ac:dyDescent="0.3">
      <c r="B2337" s="172"/>
    </row>
    <row r="2338" spans="2:2" x14ac:dyDescent="0.3">
      <c r="B2338" s="172"/>
    </row>
    <row r="2339" spans="2:2" x14ac:dyDescent="0.3">
      <c r="B2339" s="172"/>
    </row>
    <row r="2340" spans="2:2" x14ac:dyDescent="0.3">
      <c r="B2340" s="172"/>
    </row>
    <row r="2341" spans="2:2" x14ac:dyDescent="0.3">
      <c r="B2341" s="172"/>
    </row>
    <row r="2342" spans="2:2" x14ac:dyDescent="0.3">
      <c r="B2342" s="172"/>
    </row>
    <row r="2343" spans="2:2" x14ac:dyDescent="0.3">
      <c r="B2343" s="172"/>
    </row>
    <row r="2344" spans="2:2" x14ac:dyDescent="0.3">
      <c r="B2344" s="172"/>
    </row>
    <row r="2345" spans="2:2" x14ac:dyDescent="0.3">
      <c r="B2345" s="172"/>
    </row>
    <row r="2346" spans="2:2" x14ac:dyDescent="0.3">
      <c r="B2346" s="172"/>
    </row>
    <row r="2347" spans="2:2" x14ac:dyDescent="0.3">
      <c r="B2347" s="172"/>
    </row>
    <row r="2348" spans="2:2" x14ac:dyDescent="0.3">
      <c r="B2348" s="172"/>
    </row>
    <row r="2349" spans="2:2" x14ac:dyDescent="0.3">
      <c r="B2349" s="172"/>
    </row>
    <row r="2350" spans="2:2" x14ac:dyDescent="0.3">
      <c r="B2350" s="172"/>
    </row>
    <row r="2351" spans="2:2" x14ac:dyDescent="0.3">
      <c r="B2351" s="172"/>
    </row>
    <row r="2352" spans="2:2" x14ac:dyDescent="0.3">
      <c r="B2352" s="172"/>
    </row>
    <row r="2353" spans="2:2" x14ac:dyDescent="0.3">
      <c r="B2353" s="172"/>
    </row>
    <row r="2354" spans="2:2" x14ac:dyDescent="0.3">
      <c r="B2354" s="172"/>
    </row>
    <row r="2355" spans="2:2" x14ac:dyDescent="0.3">
      <c r="B2355" s="172"/>
    </row>
    <row r="2356" spans="2:2" x14ac:dyDescent="0.3">
      <c r="B2356" s="172"/>
    </row>
    <row r="2357" spans="2:2" x14ac:dyDescent="0.3">
      <c r="B2357" s="172"/>
    </row>
    <row r="2358" spans="2:2" x14ac:dyDescent="0.3">
      <c r="B2358" s="172"/>
    </row>
    <row r="2359" spans="2:2" x14ac:dyDescent="0.3">
      <c r="B2359" s="172"/>
    </row>
    <row r="2360" spans="2:2" x14ac:dyDescent="0.3">
      <c r="B2360" s="172"/>
    </row>
    <row r="2361" spans="2:2" x14ac:dyDescent="0.3">
      <c r="B2361" s="172"/>
    </row>
    <row r="2362" spans="2:2" x14ac:dyDescent="0.3">
      <c r="B2362" s="172"/>
    </row>
    <row r="2363" spans="2:2" x14ac:dyDescent="0.3">
      <c r="B2363" s="172"/>
    </row>
    <row r="2364" spans="2:2" x14ac:dyDescent="0.3">
      <c r="B2364" s="172"/>
    </row>
    <row r="2365" spans="2:2" x14ac:dyDescent="0.3">
      <c r="B2365" s="172"/>
    </row>
    <row r="2366" spans="2:2" x14ac:dyDescent="0.3">
      <c r="B2366" s="172"/>
    </row>
    <row r="2367" spans="2:2" x14ac:dyDescent="0.3">
      <c r="B2367" s="172"/>
    </row>
    <row r="2368" spans="2:2" x14ac:dyDescent="0.3">
      <c r="B2368" s="172"/>
    </row>
    <row r="2369" spans="2:2" x14ac:dyDescent="0.3">
      <c r="B2369" s="172"/>
    </row>
    <row r="2370" spans="2:2" x14ac:dyDescent="0.3">
      <c r="B2370" s="172"/>
    </row>
    <row r="2371" spans="2:2" x14ac:dyDescent="0.3">
      <c r="B2371" s="172"/>
    </row>
    <row r="2372" spans="2:2" x14ac:dyDescent="0.3">
      <c r="B2372" s="172"/>
    </row>
    <row r="2373" spans="2:2" x14ac:dyDescent="0.3">
      <c r="B2373" s="172"/>
    </row>
    <row r="2374" spans="2:2" x14ac:dyDescent="0.3">
      <c r="B2374" s="172"/>
    </row>
    <row r="2375" spans="2:2" x14ac:dyDescent="0.3">
      <c r="B2375" s="172"/>
    </row>
    <row r="2376" spans="2:2" x14ac:dyDescent="0.3">
      <c r="B2376" s="172"/>
    </row>
    <row r="2377" spans="2:2" x14ac:dyDescent="0.3">
      <c r="B2377" s="172"/>
    </row>
    <row r="2378" spans="2:2" x14ac:dyDescent="0.3">
      <c r="B2378" s="172"/>
    </row>
    <row r="2379" spans="2:2" x14ac:dyDescent="0.3">
      <c r="B2379" s="172"/>
    </row>
    <row r="2380" spans="2:2" x14ac:dyDescent="0.3">
      <c r="B2380" s="172"/>
    </row>
    <row r="2381" spans="2:2" x14ac:dyDescent="0.3">
      <c r="B2381" s="172"/>
    </row>
    <row r="2382" spans="2:2" x14ac:dyDescent="0.3">
      <c r="B2382" s="172"/>
    </row>
    <row r="2383" spans="2:2" x14ac:dyDescent="0.3">
      <c r="B2383" s="172"/>
    </row>
    <row r="2384" spans="2:2" x14ac:dyDescent="0.3">
      <c r="B2384" s="172"/>
    </row>
    <row r="2385" spans="2:2" x14ac:dyDescent="0.3">
      <c r="B2385" s="172"/>
    </row>
    <row r="2386" spans="2:2" x14ac:dyDescent="0.3">
      <c r="B2386" s="172"/>
    </row>
    <row r="2387" spans="2:2" x14ac:dyDescent="0.3">
      <c r="B2387" s="172"/>
    </row>
    <row r="2388" spans="2:2" x14ac:dyDescent="0.3">
      <c r="B2388" s="172"/>
    </row>
    <row r="2389" spans="2:2" x14ac:dyDescent="0.3">
      <c r="B2389" s="172"/>
    </row>
    <row r="2390" spans="2:2" x14ac:dyDescent="0.3">
      <c r="B2390" s="172"/>
    </row>
    <row r="2391" spans="2:2" x14ac:dyDescent="0.3">
      <c r="B2391" s="172"/>
    </row>
    <row r="2392" spans="2:2" x14ac:dyDescent="0.3">
      <c r="B2392" s="172"/>
    </row>
    <row r="2393" spans="2:2" x14ac:dyDescent="0.3">
      <c r="B2393" s="172"/>
    </row>
    <row r="2394" spans="2:2" x14ac:dyDescent="0.3">
      <c r="B2394" s="172"/>
    </row>
    <row r="2395" spans="2:2" x14ac:dyDescent="0.3">
      <c r="B2395" s="172"/>
    </row>
    <row r="2396" spans="2:2" x14ac:dyDescent="0.3">
      <c r="B2396" s="172"/>
    </row>
    <row r="2397" spans="2:2" x14ac:dyDescent="0.3">
      <c r="B2397" s="172"/>
    </row>
    <row r="2398" spans="2:2" x14ac:dyDescent="0.3">
      <c r="B2398" s="172"/>
    </row>
    <row r="2399" spans="2:2" x14ac:dyDescent="0.3">
      <c r="B2399" s="172"/>
    </row>
    <row r="2400" spans="2:2" x14ac:dyDescent="0.3">
      <c r="B2400" s="172"/>
    </row>
    <row r="2401" spans="2:2" x14ac:dyDescent="0.3">
      <c r="B2401" s="172"/>
    </row>
    <row r="2402" spans="2:2" x14ac:dyDescent="0.3">
      <c r="B2402" s="172"/>
    </row>
    <row r="2403" spans="2:2" x14ac:dyDescent="0.3">
      <c r="B2403" s="172"/>
    </row>
    <row r="2404" spans="2:2" x14ac:dyDescent="0.3">
      <c r="B2404" s="172"/>
    </row>
    <row r="2405" spans="2:2" x14ac:dyDescent="0.3">
      <c r="B2405" s="172"/>
    </row>
    <row r="2406" spans="2:2" x14ac:dyDescent="0.3">
      <c r="B2406" s="172"/>
    </row>
    <row r="2407" spans="2:2" x14ac:dyDescent="0.3">
      <c r="B2407" s="172"/>
    </row>
    <row r="2408" spans="2:2" x14ac:dyDescent="0.3">
      <c r="B2408" s="172"/>
    </row>
    <row r="2409" spans="2:2" x14ac:dyDescent="0.3">
      <c r="B2409" s="172"/>
    </row>
    <row r="2410" spans="2:2" x14ac:dyDescent="0.3">
      <c r="B2410" s="172"/>
    </row>
    <row r="2411" spans="2:2" x14ac:dyDescent="0.3">
      <c r="B2411" s="172"/>
    </row>
    <row r="2412" spans="2:2" x14ac:dyDescent="0.3">
      <c r="B2412" s="172"/>
    </row>
    <row r="2413" spans="2:2" x14ac:dyDescent="0.3">
      <c r="B2413" s="172"/>
    </row>
    <row r="2414" spans="2:2" x14ac:dyDescent="0.3">
      <c r="B2414" s="172"/>
    </row>
    <row r="2415" spans="2:2" x14ac:dyDescent="0.3">
      <c r="B2415" s="172"/>
    </row>
    <row r="2416" spans="2:2" x14ac:dyDescent="0.3">
      <c r="B2416" s="172"/>
    </row>
    <row r="2417" spans="2:2" x14ac:dyDescent="0.3">
      <c r="B2417" s="172"/>
    </row>
    <row r="2418" spans="2:2" x14ac:dyDescent="0.3">
      <c r="B2418" s="172"/>
    </row>
    <row r="2419" spans="2:2" x14ac:dyDescent="0.3">
      <c r="B2419" s="172"/>
    </row>
    <row r="2420" spans="2:2" x14ac:dyDescent="0.3">
      <c r="B2420" s="172"/>
    </row>
    <row r="2421" spans="2:2" x14ac:dyDescent="0.3">
      <c r="B2421" s="172"/>
    </row>
    <row r="2422" spans="2:2" x14ac:dyDescent="0.3">
      <c r="B2422" s="172"/>
    </row>
    <row r="2423" spans="2:2" x14ac:dyDescent="0.3">
      <c r="B2423" s="172"/>
    </row>
    <row r="2424" spans="2:2" x14ac:dyDescent="0.3">
      <c r="B2424" s="172"/>
    </row>
    <row r="2425" spans="2:2" x14ac:dyDescent="0.3">
      <c r="B2425" s="172"/>
    </row>
    <row r="2426" spans="2:2" x14ac:dyDescent="0.3">
      <c r="B2426" s="172"/>
    </row>
    <row r="2427" spans="2:2" x14ac:dyDescent="0.3">
      <c r="B2427" s="172"/>
    </row>
    <row r="2428" spans="2:2" x14ac:dyDescent="0.3">
      <c r="B2428" s="172"/>
    </row>
    <row r="2429" spans="2:2" x14ac:dyDescent="0.3">
      <c r="B2429" s="172"/>
    </row>
    <row r="2430" spans="2:2" x14ac:dyDescent="0.3">
      <c r="B2430" s="172"/>
    </row>
    <row r="2431" spans="2:2" x14ac:dyDescent="0.3">
      <c r="B2431" s="172"/>
    </row>
    <row r="2432" spans="2:2" x14ac:dyDescent="0.3">
      <c r="B2432" s="172"/>
    </row>
    <row r="2433" spans="2:2" x14ac:dyDescent="0.3">
      <c r="B2433" s="172"/>
    </row>
    <row r="2434" spans="2:2" x14ac:dyDescent="0.3">
      <c r="B2434" s="172"/>
    </row>
    <row r="2435" spans="2:2" x14ac:dyDescent="0.3">
      <c r="B2435" s="172"/>
    </row>
    <row r="2436" spans="2:2" x14ac:dyDescent="0.3">
      <c r="B2436" s="172"/>
    </row>
    <row r="2437" spans="2:2" x14ac:dyDescent="0.3">
      <c r="B2437" s="172"/>
    </row>
    <row r="2438" spans="2:2" x14ac:dyDescent="0.3">
      <c r="B2438" s="172"/>
    </row>
    <row r="2439" spans="2:2" x14ac:dyDescent="0.3">
      <c r="B2439" s="172"/>
    </row>
    <row r="2440" spans="2:2" x14ac:dyDescent="0.3">
      <c r="B2440" s="172"/>
    </row>
    <row r="2441" spans="2:2" x14ac:dyDescent="0.3">
      <c r="B2441" s="172"/>
    </row>
    <row r="2442" spans="2:2" x14ac:dyDescent="0.3">
      <c r="B2442" s="172"/>
    </row>
    <row r="2443" spans="2:2" x14ac:dyDescent="0.3">
      <c r="B2443" s="172"/>
    </row>
    <row r="2444" spans="2:2" x14ac:dyDescent="0.3">
      <c r="B2444" s="172"/>
    </row>
    <row r="2445" spans="2:2" x14ac:dyDescent="0.3">
      <c r="B2445" s="172"/>
    </row>
    <row r="2446" spans="2:2" x14ac:dyDescent="0.3">
      <c r="B2446" s="172"/>
    </row>
    <row r="2447" spans="2:2" x14ac:dyDescent="0.3">
      <c r="B2447" s="172"/>
    </row>
    <row r="2448" spans="2:2" x14ac:dyDescent="0.3">
      <c r="B2448" s="172"/>
    </row>
    <row r="2449" spans="2:2" x14ac:dyDescent="0.3">
      <c r="B2449" s="172"/>
    </row>
    <row r="2450" spans="2:2" x14ac:dyDescent="0.3">
      <c r="B2450" s="172"/>
    </row>
    <row r="2451" spans="2:2" x14ac:dyDescent="0.3">
      <c r="B2451" s="172"/>
    </row>
    <row r="2452" spans="2:2" x14ac:dyDescent="0.3">
      <c r="B2452" s="172"/>
    </row>
    <row r="2453" spans="2:2" x14ac:dyDescent="0.3">
      <c r="B2453" s="172"/>
    </row>
    <row r="2454" spans="2:2" x14ac:dyDescent="0.3">
      <c r="B2454" s="172"/>
    </row>
    <row r="2455" spans="2:2" x14ac:dyDescent="0.3">
      <c r="B2455" s="172"/>
    </row>
    <row r="2456" spans="2:2" x14ac:dyDescent="0.3">
      <c r="B2456" s="172"/>
    </row>
    <row r="2457" spans="2:2" x14ac:dyDescent="0.3">
      <c r="B2457" s="172"/>
    </row>
    <row r="2458" spans="2:2" x14ac:dyDescent="0.3">
      <c r="B2458" s="172"/>
    </row>
    <row r="2459" spans="2:2" x14ac:dyDescent="0.3">
      <c r="B2459" s="172"/>
    </row>
    <row r="2460" spans="2:2" x14ac:dyDescent="0.3">
      <c r="B2460" s="172"/>
    </row>
    <row r="2461" spans="2:2" x14ac:dyDescent="0.3">
      <c r="B2461" s="172"/>
    </row>
    <row r="2462" spans="2:2" x14ac:dyDescent="0.3">
      <c r="B2462" s="172"/>
    </row>
    <row r="2463" spans="2:2" x14ac:dyDescent="0.3">
      <c r="B2463" s="172"/>
    </row>
    <row r="2464" spans="2:2" x14ac:dyDescent="0.3">
      <c r="B2464" s="172"/>
    </row>
    <row r="2465" spans="2:2" x14ac:dyDescent="0.3">
      <c r="B2465" s="172"/>
    </row>
    <row r="2466" spans="2:2" x14ac:dyDescent="0.3">
      <c r="B2466" s="172"/>
    </row>
    <row r="2467" spans="2:2" x14ac:dyDescent="0.3">
      <c r="B2467" s="172"/>
    </row>
    <row r="2468" spans="2:2" x14ac:dyDescent="0.3">
      <c r="B2468" s="172"/>
    </row>
    <row r="2469" spans="2:2" x14ac:dyDescent="0.3">
      <c r="B2469" s="172"/>
    </row>
    <row r="2470" spans="2:2" x14ac:dyDescent="0.3">
      <c r="B2470" s="172"/>
    </row>
    <row r="2471" spans="2:2" x14ac:dyDescent="0.3">
      <c r="B2471" s="172"/>
    </row>
    <row r="2472" spans="2:2" x14ac:dyDescent="0.3">
      <c r="B2472" s="172"/>
    </row>
    <row r="2473" spans="2:2" x14ac:dyDescent="0.3">
      <c r="B2473" s="172"/>
    </row>
    <row r="2474" spans="2:2" x14ac:dyDescent="0.3">
      <c r="B2474" s="172"/>
    </row>
    <row r="2475" spans="2:2" x14ac:dyDescent="0.3">
      <c r="B2475" s="172"/>
    </row>
    <row r="2476" spans="2:2" x14ac:dyDescent="0.3">
      <c r="B2476" s="172"/>
    </row>
    <row r="2477" spans="2:2" x14ac:dyDescent="0.3">
      <c r="B2477" s="172"/>
    </row>
    <row r="2478" spans="2:2" x14ac:dyDescent="0.3">
      <c r="B2478" s="172"/>
    </row>
    <row r="2479" spans="2:2" x14ac:dyDescent="0.3">
      <c r="B2479" s="172"/>
    </row>
    <row r="2480" spans="2:2" x14ac:dyDescent="0.3">
      <c r="B2480" s="172"/>
    </row>
    <row r="2481" spans="2:2" x14ac:dyDescent="0.3">
      <c r="B2481" s="172"/>
    </row>
    <row r="2482" spans="2:2" x14ac:dyDescent="0.3">
      <c r="B2482" s="172"/>
    </row>
    <row r="2483" spans="2:2" x14ac:dyDescent="0.3">
      <c r="B2483" s="172"/>
    </row>
    <row r="2484" spans="2:2" x14ac:dyDescent="0.3">
      <c r="B2484" s="172"/>
    </row>
    <row r="2485" spans="2:2" x14ac:dyDescent="0.3">
      <c r="B2485" s="172"/>
    </row>
    <row r="2486" spans="2:2" x14ac:dyDescent="0.3">
      <c r="B2486" s="172"/>
    </row>
    <row r="2487" spans="2:2" x14ac:dyDescent="0.3">
      <c r="B2487" s="172"/>
    </row>
    <row r="2488" spans="2:2" x14ac:dyDescent="0.3">
      <c r="B2488" s="172"/>
    </row>
    <row r="2489" spans="2:2" x14ac:dyDescent="0.3">
      <c r="B2489" s="172"/>
    </row>
    <row r="2490" spans="2:2" x14ac:dyDescent="0.3">
      <c r="B2490" s="172"/>
    </row>
    <row r="2491" spans="2:2" x14ac:dyDescent="0.3">
      <c r="B2491" s="172"/>
    </row>
    <row r="2492" spans="2:2" x14ac:dyDescent="0.3">
      <c r="B2492" s="172"/>
    </row>
    <row r="2493" spans="2:2" x14ac:dyDescent="0.3">
      <c r="B2493" s="172"/>
    </row>
    <row r="2494" spans="2:2" x14ac:dyDescent="0.3">
      <c r="B2494" s="172"/>
    </row>
    <row r="2495" spans="2:2" x14ac:dyDescent="0.3">
      <c r="B2495" s="172"/>
    </row>
    <row r="2496" spans="2:2" x14ac:dyDescent="0.3">
      <c r="B2496" s="172"/>
    </row>
    <row r="2497" spans="2:2" x14ac:dyDescent="0.3">
      <c r="B2497" s="172"/>
    </row>
    <row r="2498" spans="2:2" x14ac:dyDescent="0.3">
      <c r="B2498" s="172"/>
    </row>
    <row r="2499" spans="2:2" x14ac:dyDescent="0.3">
      <c r="B2499" s="172"/>
    </row>
    <row r="2500" spans="2:2" x14ac:dyDescent="0.3">
      <c r="B2500" s="172"/>
    </row>
    <row r="2501" spans="2:2" x14ac:dyDescent="0.3">
      <c r="B2501" s="172"/>
    </row>
    <row r="2502" spans="2:2" x14ac:dyDescent="0.3">
      <c r="B2502" s="172"/>
    </row>
    <row r="2503" spans="2:2" x14ac:dyDescent="0.3">
      <c r="B2503" s="172"/>
    </row>
    <row r="2504" spans="2:2" x14ac:dyDescent="0.3">
      <c r="B2504" s="172"/>
    </row>
    <row r="2505" spans="2:2" x14ac:dyDescent="0.3">
      <c r="B2505" s="172"/>
    </row>
    <row r="2506" spans="2:2" x14ac:dyDescent="0.3">
      <c r="B2506" s="172"/>
    </row>
    <row r="2507" spans="2:2" x14ac:dyDescent="0.3">
      <c r="B2507" s="172"/>
    </row>
    <row r="2508" spans="2:2" x14ac:dyDescent="0.3">
      <c r="B2508" s="172"/>
    </row>
    <row r="2509" spans="2:2" x14ac:dyDescent="0.3">
      <c r="B2509" s="172"/>
    </row>
    <row r="2510" spans="2:2" x14ac:dyDescent="0.3">
      <c r="B2510" s="172"/>
    </row>
    <row r="2511" spans="2:2" x14ac:dyDescent="0.3">
      <c r="B2511" s="172"/>
    </row>
    <row r="2512" spans="2:2" x14ac:dyDescent="0.3">
      <c r="B2512" s="172"/>
    </row>
    <row r="2513" spans="2:2" x14ac:dyDescent="0.3">
      <c r="B2513" s="172"/>
    </row>
    <row r="2514" spans="2:2" x14ac:dyDescent="0.3">
      <c r="B2514" s="172"/>
    </row>
    <row r="2515" spans="2:2" x14ac:dyDescent="0.3">
      <c r="B2515" s="172"/>
    </row>
    <row r="2516" spans="2:2" x14ac:dyDescent="0.3">
      <c r="B2516" s="172"/>
    </row>
    <row r="2517" spans="2:2" x14ac:dyDescent="0.3">
      <c r="B2517" s="172"/>
    </row>
    <row r="2518" spans="2:2" x14ac:dyDescent="0.3">
      <c r="B2518" s="172"/>
    </row>
    <row r="2519" spans="2:2" x14ac:dyDescent="0.3">
      <c r="B2519" s="172"/>
    </row>
    <row r="2520" spans="2:2" x14ac:dyDescent="0.3">
      <c r="B2520" s="172"/>
    </row>
    <row r="2521" spans="2:2" x14ac:dyDescent="0.3">
      <c r="B2521" s="172"/>
    </row>
    <row r="2522" spans="2:2" x14ac:dyDescent="0.3">
      <c r="B2522" s="172"/>
    </row>
    <row r="2523" spans="2:2" x14ac:dyDescent="0.3">
      <c r="B2523" s="172"/>
    </row>
    <row r="2524" spans="2:2" x14ac:dyDescent="0.3">
      <c r="B2524" s="172"/>
    </row>
    <row r="2525" spans="2:2" x14ac:dyDescent="0.3">
      <c r="B2525" s="172"/>
    </row>
    <row r="2526" spans="2:2" x14ac:dyDescent="0.3">
      <c r="B2526" s="172"/>
    </row>
    <row r="2527" spans="2:2" x14ac:dyDescent="0.3">
      <c r="B2527" s="172"/>
    </row>
    <row r="2528" spans="2:2" x14ac:dyDescent="0.3">
      <c r="B2528" s="172"/>
    </row>
    <row r="2529" spans="2:2" x14ac:dyDescent="0.3">
      <c r="B2529" s="172"/>
    </row>
    <row r="2530" spans="2:2" x14ac:dyDescent="0.3">
      <c r="B2530" s="172"/>
    </row>
    <row r="2531" spans="2:2" x14ac:dyDescent="0.3">
      <c r="B2531" s="172"/>
    </row>
    <row r="2532" spans="2:2" x14ac:dyDescent="0.3">
      <c r="B2532" s="172"/>
    </row>
    <row r="2533" spans="2:2" x14ac:dyDescent="0.3">
      <c r="B2533" s="172"/>
    </row>
    <row r="2534" spans="2:2" x14ac:dyDescent="0.3">
      <c r="B2534" s="172"/>
    </row>
    <row r="2535" spans="2:2" x14ac:dyDescent="0.3">
      <c r="B2535" s="172"/>
    </row>
    <row r="2536" spans="2:2" x14ac:dyDescent="0.3">
      <c r="B2536" s="172"/>
    </row>
    <row r="2537" spans="2:2" x14ac:dyDescent="0.3">
      <c r="B2537" s="172"/>
    </row>
    <row r="2538" spans="2:2" x14ac:dyDescent="0.3">
      <c r="B2538" s="172"/>
    </row>
    <row r="2539" spans="2:2" x14ac:dyDescent="0.3">
      <c r="B2539" s="172"/>
    </row>
    <row r="2540" spans="2:2" x14ac:dyDescent="0.3">
      <c r="B2540" s="172"/>
    </row>
    <row r="2541" spans="2:2" x14ac:dyDescent="0.3">
      <c r="B2541" s="172"/>
    </row>
    <row r="2542" spans="2:2" x14ac:dyDescent="0.3">
      <c r="B2542" s="172"/>
    </row>
    <row r="2543" spans="2:2" x14ac:dyDescent="0.3">
      <c r="B2543" s="172"/>
    </row>
    <row r="2544" spans="2:2" x14ac:dyDescent="0.3">
      <c r="B2544" s="172"/>
    </row>
    <row r="2545" spans="2:2" x14ac:dyDescent="0.3">
      <c r="B2545" s="172"/>
    </row>
    <row r="2546" spans="2:2" x14ac:dyDescent="0.3">
      <c r="B2546" s="172"/>
    </row>
    <row r="2547" spans="2:2" x14ac:dyDescent="0.3">
      <c r="B2547" s="172"/>
    </row>
    <row r="2548" spans="2:2" x14ac:dyDescent="0.3">
      <c r="B2548" s="172"/>
    </row>
    <row r="2549" spans="2:2" x14ac:dyDescent="0.3">
      <c r="B2549" s="172"/>
    </row>
    <row r="2550" spans="2:2" x14ac:dyDescent="0.3">
      <c r="B2550" s="172"/>
    </row>
    <row r="2551" spans="2:2" x14ac:dyDescent="0.3">
      <c r="B2551" s="172"/>
    </row>
    <row r="2552" spans="2:2" x14ac:dyDescent="0.3">
      <c r="B2552" s="172"/>
    </row>
    <row r="2553" spans="2:2" x14ac:dyDescent="0.3">
      <c r="B2553" s="172"/>
    </row>
    <row r="2554" spans="2:2" x14ac:dyDescent="0.3">
      <c r="B2554" s="172"/>
    </row>
    <row r="2555" spans="2:2" x14ac:dyDescent="0.3">
      <c r="B2555" s="172"/>
    </row>
    <row r="2556" spans="2:2" x14ac:dyDescent="0.3">
      <c r="B2556" s="172"/>
    </row>
    <row r="2557" spans="2:2" x14ac:dyDescent="0.3">
      <c r="B2557" s="172"/>
    </row>
    <row r="2558" spans="2:2" x14ac:dyDescent="0.3">
      <c r="B2558" s="172"/>
    </row>
    <row r="2559" spans="2:2" x14ac:dyDescent="0.3">
      <c r="B2559" s="172"/>
    </row>
    <row r="2560" spans="2:2" x14ac:dyDescent="0.3">
      <c r="B2560" s="172"/>
    </row>
    <row r="2561" spans="2:2" x14ac:dyDescent="0.3">
      <c r="B2561" s="172"/>
    </row>
    <row r="2562" spans="2:2" x14ac:dyDescent="0.3">
      <c r="B2562" s="172"/>
    </row>
    <row r="2563" spans="2:2" x14ac:dyDescent="0.3">
      <c r="B2563" s="172"/>
    </row>
    <row r="2564" spans="2:2" x14ac:dyDescent="0.3">
      <c r="B2564" s="172"/>
    </row>
    <row r="2565" spans="2:2" x14ac:dyDescent="0.3">
      <c r="B2565" s="172"/>
    </row>
    <row r="2566" spans="2:2" x14ac:dyDescent="0.3">
      <c r="B2566" s="172"/>
    </row>
    <row r="2567" spans="2:2" x14ac:dyDescent="0.3">
      <c r="B2567" s="172"/>
    </row>
    <row r="2568" spans="2:2" x14ac:dyDescent="0.3">
      <c r="B2568" s="172"/>
    </row>
    <row r="2569" spans="2:2" x14ac:dyDescent="0.3">
      <c r="B2569" s="172"/>
    </row>
    <row r="2570" spans="2:2" x14ac:dyDescent="0.3">
      <c r="B2570" s="172"/>
    </row>
    <row r="2571" spans="2:2" x14ac:dyDescent="0.3">
      <c r="B2571" s="172"/>
    </row>
    <row r="2572" spans="2:2" x14ac:dyDescent="0.3">
      <c r="B2572" s="172"/>
    </row>
    <row r="2573" spans="2:2" x14ac:dyDescent="0.3">
      <c r="B2573" s="172"/>
    </row>
    <row r="2574" spans="2:2" x14ac:dyDescent="0.3">
      <c r="B2574" s="172"/>
    </row>
    <row r="2575" spans="2:2" x14ac:dyDescent="0.3">
      <c r="B2575" s="172"/>
    </row>
    <row r="2576" spans="2:2" x14ac:dyDescent="0.3">
      <c r="B2576" s="172"/>
    </row>
    <row r="2577" spans="2:2" x14ac:dyDescent="0.3">
      <c r="B2577" s="172"/>
    </row>
    <row r="2578" spans="2:2" x14ac:dyDescent="0.3">
      <c r="B2578" s="172"/>
    </row>
    <row r="2579" spans="2:2" x14ac:dyDescent="0.3">
      <c r="B2579" s="172"/>
    </row>
    <row r="2580" spans="2:2" x14ac:dyDescent="0.3">
      <c r="B2580" s="172"/>
    </row>
    <row r="2581" spans="2:2" x14ac:dyDescent="0.3">
      <c r="B2581" s="172"/>
    </row>
    <row r="2582" spans="2:2" x14ac:dyDescent="0.3">
      <c r="B2582" s="172"/>
    </row>
    <row r="2583" spans="2:2" x14ac:dyDescent="0.3">
      <c r="B2583" s="172"/>
    </row>
    <row r="2584" spans="2:2" x14ac:dyDescent="0.3">
      <c r="B2584" s="172"/>
    </row>
    <row r="2585" spans="2:2" x14ac:dyDescent="0.3">
      <c r="B2585" s="172"/>
    </row>
    <row r="2586" spans="2:2" x14ac:dyDescent="0.3">
      <c r="B2586" s="172"/>
    </row>
    <row r="2587" spans="2:2" x14ac:dyDescent="0.3">
      <c r="B2587" s="172"/>
    </row>
    <row r="2588" spans="2:2" x14ac:dyDescent="0.3">
      <c r="B2588" s="172"/>
    </row>
    <row r="2589" spans="2:2" x14ac:dyDescent="0.3">
      <c r="B2589" s="172"/>
    </row>
    <row r="2590" spans="2:2" x14ac:dyDescent="0.3">
      <c r="B2590" s="172"/>
    </row>
    <row r="2591" spans="2:2" x14ac:dyDescent="0.3">
      <c r="B2591" s="172"/>
    </row>
    <row r="2592" spans="2:2" x14ac:dyDescent="0.3">
      <c r="B2592" s="172"/>
    </row>
    <row r="2593" spans="2:2" x14ac:dyDescent="0.3">
      <c r="B2593" s="172"/>
    </row>
    <row r="2594" spans="2:2" x14ac:dyDescent="0.3">
      <c r="B2594" s="172"/>
    </row>
    <row r="2595" spans="2:2" x14ac:dyDescent="0.3">
      <c r="B2595" s="172"/>
    </row>
    <row r="2596" spans="2:2" x14ac:dyDescent="0.3">
      <c r="B2596" s="172"/>
    </row>
    <row r="2597" spans="2:2" x14ac:dyDescent="0.3">
      <c r="B2597" s="172"/>
    </row>
    <row r="2598" spans="2:2" x14ac:dyDescent="0.3">
      <c r="B2598" s="172"/>
    </row>
    <row r="2599" spans="2:2" x14ac:dyDescent="0.3">
      <c r="B2599" s="172"/>
    </row>
    <row r="2600" spans="2:2" x14ac:dyDescent="0.3">
      <c r="B2600" s="172"/>
    </row>
    <row r="2601" spans="2:2" x14ac:dyDescent="0.3">
      <c r="B2601" s="172"/>
    </row>
    <row r="2602" spans="2:2" x14ac:dyDescent="0.3">
      <c r="B2602" s="172"/>
    </row>
    <row r="2603" spans="2:2" x14ac:dyDescent="0.3">
      <c r="B2603" s="172"/>
    </row>
    <row r="2604" spans="2:2" x14ac:dyDescent="0.3">
      <c r="B2604" s="172"/>
    </row>
    <row r="2605" spans="2:2" x14ac:dyDescent="0.3">
      <c r="B2605" s="172"/>
    </row>
    <row r="2606" spans="2:2" x14ac:dyDescent="0.3">
      <c r="B2606" s="172"/>
    </row>
    <row r="2607" spans="2:2" x14ac:dyDescent="0.3">
      <c r="B2607" s="172"/>
    </row>
    <row r="2608" spans="2:2" x14ac:dyDescent="0.3">
      <c r="B2608" s="172"/>
    </row>
    <row r="2609" spans="2:2" x14ac:dyDescent="0.3">
      <c r="B2609" s="172"/>
    </row>
    <row r="2610" spans="2:2" x14ac:dyDescent="0.3">
      <c r="B2610" s="172"/>
    </row>
    <row r="2611" spans="2:2" x14ac:dyDescent="0.3">
      <c r="B2611" s="172"/>
    </row>
    <row r="2612" spans="2:2" x14ac:dyDescent="0.3">
      <c r="B2612" s="172"/>
    </row>
    <row r="2613" spans="2:2" x14ac:dyDescent="0.3">
      <c r="B2613" s="172"/>
    </row>
    <row r="2614" spans="2:2" x14ac:dyDescent="0.3">
      <c r="B2614" s="172"/>
    </row>
    <row r="2615" spans="2:2" x14ac:dyDescent="0.3">
      <c r="B2615" s="172"/>
    </row>
    <row r="2616" spans="2:2" x14ac:dyDescent="0.3">
      <c r="B2616" s="172"/>
    </row>
    <row r="2617" spans="2:2" x14ac:dyDescent="0.3">
      <c r="B2617" s="172"/>
    </row>
    <row r="2618" spans="2:2" x14ac:dyDescent="0.3">
      <c r="B2618" s="172"/>
    </row>
    <row r="2619" spans="2:2" x14ac:dyDescent="0.3">
      <c r="B2619" s="172"/>
    </row>
    <row r="2620" spans="2:2" x14ac:dyDescent="0.3">
      <c r="B2620" s="172"/>
    </row>
    <row r="2621" spans="2:2" x14ac:dyDescent="0.3">
      <c r="B2621" s="172"/>
    </row>
    <row r="2622" spans="2:2" x14ac:dyDescent="0.3">
      <c r="B2622" s="172"/>
    </row>
    <row r="2623" spans="2:2" x14ac:dyDescent="0.3">
      <c r="B2623" s="172"/>
    </row>
    <row r="2624" spans="2:2" x14ac:dyDescent="0.3">
      <c r="B2624" s="172"/>
    </row>
    <row r="2625" spans="2:2" x14ac:dyDescent="0.3">
      <c r="B2625" s="172"/>
    </row>
    <row r="2626" spans="2:2" x14ac:dyDescent="0.3">
      <c r="B2626" s="172"/>
    </row>
    <row r="2627" spans="2:2" x14ac:dyDescent="0.3">
      <c r="B2627" s="172"/>
    </row>
    <row r="2628" spans="2:2" x14ac:dyDescent="0.3">
      <c r="B2628" s="172"/>
    </row>
    <row r="2629" spans="2:2" x14ac:dyDescent="0.3">
      <c r="B2629" s="172"/>
    </row>
    <row r="2630" spans="2:2" x14ac:dyDescent="0.3">
      <c r="B2630" s="172"/>
    </row>
    <row r="2631" spans="2:2" x14ac:dyDescent="0.3">
      <c r="B2631" s="172"/>
    </row>
    <row r="2632" spans="2:2" x14ac:dyDescent="0.3">
      <c r="B2632" s="172"/>
    </row>
    <row r="2633" spans="2:2" x14ac:dyDescent="0.3">
      <c r="B2633" s="172"/>
    </row>
    <row r="2634" spans="2:2" x14ac:dyDescent="0.3">
      <c r="B2634" s="172"/>
    </row>
    <row r="2635" spans="2:2" x14ac:dyDescent="0.3">
      <c r="B2635" s="172"/>
    </row>
    <row r="2636" spans="2:2" x14ac:dyDescent="0.3">
      <c r="B2636" s="172"/>
    </row>
    <row r="2637" spans="2:2" x14ac:dyDescent="0.3">
      <c r="B2637" s="172"/>
    </row>
    <row r="2638" spans="2:2" x14ac:dyDescent="0.3">
      <c r="B2638" s="172"/>
    </row>
    <row r="2639" spans="2:2" x14ac:dyDescent="0.3">
      <c r="B2639" s="172"/>
    </row>
    <row r="2640" spans="2:2" x14ac:dyDescent="0.3">
      <c r="B2640" s="172"/>
    </row>
    <row r="2641" spans="2:2" x14ac:dyDescent="0.3">
      <c r="B2641" s="172"/>
    </row>
    <row r="2642" spans="2:2" x14ac:dyDescent="0.3">
      <c r="B2642" s="172"/>
    </row>
    <row r="2643" spans="2:2" x14ac:dyDescent="0.3">
      <c r="B2643" s="172"/>
    </row>
    <row r="2644" spans="2:2" x14ac:dyDescent="0.3">
      <c r="B2644" s="172"/>
    </row>
    <row r="2645" spans="2:2" x14ac:dyDescent="0.3">
      <c r="B2645" s="172"/>
    </row>
    <row r="2646" spans="2:2" x14ac:dyDescent="0.3">
      <c r="B2646" s="172"/>
    </row>
    <row r="2647" spans="2:2" x14ac:dyDescent="0.3">
      <c r="B2647" s="172"/>
    </row>
    <row r="2648" spans="2:2" x14ac:dyDescent="0.3">
      <c r="B2648" s="172"/>
    </row>
    <row r="2649" spans="2:2" x14ac:dyDescent="0.3">
      <c r="B2649" s="172"/>
    </row>
    <row r="2650" spans="2:2" x14ac:dyDescent="0.3">
      <c r="B2650" s="172"/>
    </row>
    <row r="2651" spans="2:2" x14ac:dyDescent="0.3">
      <c r="B2651" s="172"/>
    </row>
    <row r="2652" spans="2:2" x14ac:dyDescent="0.3">
      <c r="B2652" s="172"/>
    </row>
    <row r="2653" spans="2:2" x14ac:dyDescent="0.3">
      <c r="B2653" s="172"/>
    </row>
    <row r="2654" spans="2:2" x14ac:dyDescent="0.3">
      <c r="B2654" s="172"/>
    </row>
    <row r="2655" spans="2:2" x14ac:dyDescent="0.3">
      <c r="B2655" s="172"/>
    </row>
    <row r="2656" spans="2:2" x14ac:dyDescent="0.3">
      <c r="B2656" s="172"/>
    </row>
    <row r="2657" spans="2:2" x14ac:dyDescent="0.3">
      <c r="B2657" s="172"/>
    </row>
    <row r="2658" spans="2:2" x14ac:dyDescent="0.3">
      <c r="B2658" s="172"/>
    </row>
    <row r="2659" spans="2:2" x14ac:dyDescent="0.3">
      <c r="B2659" s="172"/>
    </row>
    <row r="2660" spans="2:2" x14ac:dyDescent="0.3">
      <c r="B2660" s="172"/>
    </row>
    <row r="2661" spans="2:2" x14ac:dyDescent="0.3">
      <c r="B2661" s="172"/>
    </row>
    <row r="2662" spans="2:2" x14ac:dyDescent="0.3">
      <c r="B2662" s="172"/>
    </row>
    <row r="2663" spans="2:2" x14ac:dyDescent="0.3">
      <c r="B2663" s="172"/>
    </row>
    <row r="2664" spans="2:2" x14ac:dyDescent="0.3">
      <c r="B2664" s="172"/>
    </row>
    <row r="2665" spans="2:2" x14ac:dyDescent="0.3">
      <c r="B2665" s="172"/>
    </row>
    <row r="2666" spans="2:2" x14ac:dyDescent="0.3">
      <c r="B2666" s="172"/>
    </row>
    <row r="2667" spans="2:2" x14ac:dyDescent="0.3">
      <c r="B2667" s="172"/>
    </row>
    <row r="2668" spans="2:2" x14ac:dyDescent="0.3">
      <c r="B2668" s="172"/>
    </row>
    <row r="2669" spans="2:2" x14ac:dyDescent="0.3">
      <c r="B2669" s="172"/>
    </row>
    <row r="2670" spans="2:2" x14ac:dyDescent="0.3">
      <c r="B2670" s="172"/>
    </row>
    <row r="2671" spans="2:2" x14ac:dyDescent="0.3">
      <c r="B2671" s="172"/>
    </row>
    <row r="2672" spans="2:2" x14ac:dyDescent="0.3">
      <c r="B2672" s="172"/>
    </row>
    <row r="2673" spans="2:2" x14ac:dyDescent="0.3">
      <c r="B2673" s="172"/>
    </row>
    <row r="2674" spans="2:2" x14ac:dyDescent="0.3">
      <c r="B2674" s="172"/>
    </row>
    <row r="2675" spans="2:2" x14ac:dyDescent="0.3">
      <c r="B2675" s="172"/>
    </row>
    <row r="2676" spans="2:2" x14ac:dyDescent="0.3">
      <c r="B2676" s="172"/>
    </row>
    <row r="2677" spans="2:2" x14ac:dyDescent="0.3">
      <c r="B2677" s="172"/>
    </row>
    <row r="2678" spans="2:2" x14ac:dyDescent="0.3">
      <c r="B2678" s="172"/>
    </row>
    <row r="2679" spans="2:2" x14ac:dyDescent="0.3">
      <c r="B2679" s="172"/>
    </row>
    <row r="2680" spans="2:2" x14ac:dyDescent="0.3">
      <c r="B2680" s="172"/>
    </row>
    <row r="2681" spans="2:2" x14ac:dyDescent="0.3">
      <c r="B2681" s="172"/>
    </row>
    <row r="2682" spans="2:2" x14ac:dyDescent="0.3">
      <c r="B2682" s="172"/>
    </row>
    <row r="2683" spans="2:2" x14ac:dyDescent="0.3">
      <c r="B2683" s="172"/>
    </row>
    <row r="2684" spans="2:2" x14ac:dyDescent="0.3">
      <c r="B2684" s="172"/>
    </row>
    <row r="2685" spans="2:2" x14ac:dyDescent="0.3">
      <c r="B2685" s="172"/>
    </row>
    <row r="2686" spans="2:2" x14ac:dyDescent="0.3">
      <c r="B2686" s="172"/>
    </row>
    <row r="2687" spans="2:2" x14ac:dyDescent="0.3">
      <c r="B2687" s="172"/>
    </row>
    <row r="2688" spans="2:2" x14ac:dyDescent="0.3">
      <c r="B2688" s="172"/>
    </row>
    <row r="2689" spans="2:2" x14ac:dyDescent="0.3">
      <c r="B2689" s="172"/>
    </row>
    <row r="2690" spans="2:2" x14ac:dyDescent="0.3">
      <c r="B2690" s="172"/>
    </row>
    <row r="2691" spans="2:2" x14ac:dyDescent="0.3">
      <c r="B2691" s="172"/>
    </row>
    <row r="2692" spans="2:2" x14ac:dyDescent="0.3">
      <c r="B2692" s="172"/>
    </row>
    <row r="2693" spans="2:2" x14ac:dyDescent="0.3">
      <c r="B2693" s="172"/>
    </row>
    <row r="2694" spans="2:2" x14ac:dyDescent="0.3">
      <c r="B2694" s="172"/>
    </row>
    <row r="2695" spans="2:2" x14ac:dyDescent="0.3">
      <c r="B2695" s="172"/>
    </row>
    <row r="2696" spans="2:2" x14ac:dyDescent="0.3">
      <c r="B2696" s="172"/>
    </row>
    <row r="2697" spans="2:2" x14ac:dyDescent="0.3">
      <c r="B2697" s="172"/>
    </row>
    <row r="2698" spans="2:2" x14ac:dyDescent="0.3">
      <c r="B2698" s="172"/>
    </row>
    <row r="2699" spans="2:2" x14ac:dyDescent="0.3">
      <c r="B2699" s="172"/>
    </row>
    <row r="2700" spans="2:2" x14ac:dyDescent="0.3">
      <c r="B2700" s="172"/>
    </row>
    <row r="2701" spans="2:2" x14ac:dyDescent="0.3">
      <c r="B2701" s="172"/>
    </row>
    <row r="2702" spans="2:2" x14ac:dyDescent="0.3">
      <c r="B2702" s="172"/>
    </row>
    <row r="2703" spans="2:2" x14ac:dyDescent="0.3">
      <c r="B2703" s="172"/>
    </row>
    <row r="2704" spans="2:2" x14ac:dyDescent="0.3">
      <c r="B2704" s="172"/>
    </row>
    <row r="2705" spans="2:2" x14ac:dyDescent="0.3">
      <c r="B2705" s="172"/>
    </row>
    <row r="2706" spans="2:2" x14ac:dyDescent="0.3">
      <c r="B2706" s="172"/>
    </row>
    <row r="2707" spans="2:2" x14ac:dyDescent="0.3">
      <c r="B2707" s="172"/>
    </row>
    <row r="2708" spans="2:2" x14ac:dyDescent="0.3">
      <c r="B2708" s="172"/>
    </row>
    <row r="2709" spans="2:2" x14ac:dyDescent="0.3">
      <c r="B2709" s="172"/>
    </row>
    <row r="2710" spans="2:2" x14ac:dyDescent="0.3">
      <c r="B2710" s="172"/>
    </row>
    <row r="2711" spans="2:2" x14ac:dyDescent="0.3">
      <c r="B2711" s="172"/>
    </row>
    <row r="2712" spans="2:2" x14ac:dyDescent="0.3">
      <c r="B2712" s="172"/>
    </row>
    <row r="2713" spans="2:2" x14ac:dyDescent="0.3">
      <c r="B2713" s="172"/>
    </row>
    <row r="2714" spans="2:2" x14ac:dyDescent="0.3">
      <c r="B2714" s="172"/>
    </row>
    <row r="2715" spans="2:2" x14ac:dyDescent="0.3">
      <c r="B2715" s="172"/>
    </row>
    <row r="2716" spans="2:2" x14ac:dyDescent="0.3">
      <c r="B2716" s="172"/>
    </row>
    <row r="2717" spans="2:2" x14ac:dyDescent="0.3">
      <c r="B2717" s="172"/>
    </row>
    <row r="2718" spans="2:2" x14ac:dyDescent="0.3">
      <c r="B2718" s="172"/>
    </row>
    <row r="2719" spans="2:2" x14ac:dyDescent="0.3">
      <c r="B2719" s="172"/>
    </row>
    <row r="2720" spans="2:2" x14ac:dyDescent="0.3">
      <c r="B2720" s="172"/>
    </row>
    <row r="2721" spans="2:2" x14ac:dyDescent="0.3">
      <c r="B2721" s="172"/>
    </row>
    <row r="2722" spans="2:2" x14ac:dyDescent="0.3">
      <c r="B2722" s="172"/>
    </row>
    <row r="2723" spans="2:2" x14ac:dyDescent="0.3">
      <c r="B2723" s="172"/>
    </row>
    <row r="2724" spans="2:2" x14ac:dyDescent="0.3">
      <c r="B2724" s="172"/>
    </row>
    <row r="2725" spans="2:2" x14ac:dyDescent="0.3">
      <c r="B2725" s="172"/>
    </row>
    <row r="2726" spans="2:2" x14ac:dyDescent="0.3">
      <c r="B2726" s="172"/>
    </row>
    <row r="2727" spans="2:2" x14ac:dyDescent="0.3">
      <c r="B2727" s="172"/>
    </row>
    <row r="2728" spans="2:2" x14ac:dyDescent="0.3">
      <c r="B2728" s="172"/>
    </row>
    <row r="2729" spans="2:2" x14ac:dyDescent="0.3">
      <c r="B2729" s="172"/>
    </row>
    <row r="2730" spans="2:2" x14ac:dyDescent="0.3">
      <c r="B2730" s="172"/>
    </row>
    <row r="2731" spans="2:2" x14ac:dyDescent="0.3">
      <c r="B2731" s="172"/>
    </row>
    <row r="2732" spans="2:2" x14ac:dyDescent="0.3">
      <c r="B2732" s="172"/>
    </row>
    <row r="2733" spans="2:2" x14ac:dyDescent="0.3">
      <c r="B2733" s="172"/>
    </row>
    <row r="2734" spans="2:2" x14ac:dyDescent="0.3">
      <c r="B2734" s="172"/>
    </row>
    <row r="2735" spans="2:2" x14ac:dyDescent="0.3">
      <c r="B2735" s="172"/>
    </row>
    <row r="2736" spans="2:2" x14ac:dyDescent="0.3">
      <c r="B2736" s="172"/>
    </row>
    <row r="2737" spans="2:2" x14ac:dyDescent="0.3">
      <c r="B2737" s="172"/>
    </row>
    <row r="2738" spans="2:2" x14ac:dyDescent="0.3">
      <c r="B2738" s="172"/>
    </row>
    <row r="2739" spans="2:2" x14ac:dyDescent="0.3">
      <c r="B2739" s="172"/>
    </row>
    <row r="2740" spans="2:2" x14ac:dyDescent="0.3">
      <c r="B2740" s="172"/>
    </row>
    <row r="2741" spans="2:2" x14ac:dyDescent="0.3">
      <c r="B2741" s="172"/>
    </row>
    <row r="2742" spans="2:2" x14ac:dyDescent="0.3">
      <c r="B2742" s="172"/>
    </row>
    <row r="2743" spans="2:2" x14ac:dyDescent="0.3">
      <c r="B2743" s="172"/>
    </row>
    <row r="2744" spans="2:2" x14ac:dyDescent="0.3">
      <c r="B2744" s="172"/>
    </row>
    <row r="2745" spans="2:2" x14ac:dyDescent="0.3">
      <c r="B2745" s="172"/>
    </row>
    <row r="2746" spans="2:2" x14ac:dyDescent="0.3">
      <c r="B2746" s="172"/>
    </row>
    <row r="2747" spans="2:2" x14ac:dyDescent="0.3">
      <c r="B2747" s="172"/>
    </row>
    <row r="2748" spans="2:2" x14ac:dyDescent="0.3">
      <c r="B2748" s="172"/>
    </row>
    <row r="2749" spans="2:2" x14ac:dyDescent="0.3">
      <c r="B2749" s="172"/>
    </row>
    <row r="2750" spans="2:2" x14ac:dyDescent="0.3">
      <c r="B2750" s="172"/>
    </row>
    <row r="2751" spans="2:2" x14ac:dyDescent="0.3">
      <c r="B2751" s="172"/>
    </row>
    <row r="2752" spans="2:2" x14ac:dyDescent="0.3">
      <c r="B2752" s="172"/>
    </row>
    <row r="2753" spans="2:2" x14ac:dyDescent="0.3">
      <c r="B2753" s="172"/>
    </row>
    <row r="2754" spans="2:2" x14ac:dyDescent="0.3">
      <c r="B2754" s="172"/>
    </row>
    <row r="2755" spans="2:2" x14ac:dyDescent="0.3">
      <c r="B2755" s="172"/>
    </row>
    <row r="2756" spans="2:2" x14ac:dyDescent="0.3">
      <c r="B2756" s="172"/>
    </row>
    <row r="2757" spans="2:2" x14ac:dyDescent="0.3">
      <c r="B2757" s="172"/>
    </row>
    <row r="2758" spans="2:2" x14ac:dyDescent="0.3">
      <c r="B2758" s="172"/>
    </row>
    <row r="2759" spans="2:2" x14ac:dyDescent="0.3">
      <c r="B2759" s="172"/>
    </row>
    <row r="2760" spans="2:2" x14ac:dyDescent="0.3">
      <c r="B2760" s="172"/>
    </row>
    <row r="2761" spans="2:2" x14ac:dyDescent="0.3">
      <c r="B2761" s="172"/>
    </row>
    <row r="2762" spans="2:2" x14ac:dyDescent="0.3">
      <c r="B2762" s="172"/>
    </row>
    <row r="2763" spans="2:2" x14ac:dyDescent="0.3">
      <c r="B2763" s="172"/>
    </row>
    <row r="2764" spans="2:2" x14ac:dyDescent="0.3">
      <c r="B2764" s="172"/>
    </row>
    <row r="2765" spans="2:2" x14ac:dyDescent="0.3">
      <c r="B2765" s="172"/>
    </row>
    <row r="2766" spans="2:2" x14ac:dyDescent="0.3">
      <c r="B2766" s="172"/>
    </row>
    <row r="2767" spans="2:2" x14ac:dyDescent="0.3">
      <c r="B2767" s="172"/>
    </row>
    <row r="2768" spans="2:2" x14ac:dyDescent="0.3">
      <c r="B2768" s="172"/>
    </row>
    <row r="2769" spans="2:2" x14ac:dyDescent="0.3">
      <c r="B2769" s="172"/>
    </row>
    <row r="2770" spans="2:2" x14ac:dyDescent="0.3">
      <c r="B2770" s="172"/>
    </row>
    <row r="2771" spans="2:2" x14ac:dyDescent="0.3">
      <c r="B2771" s="172"/>
    </row>
    <row r="2772" spans="2:2" x14ac:dyDescent="0.3">
      <c r="B2772" s="172"/>
    </row>
    <row r="2773" spans="2:2" x14ac:dyDescent="0.3">
      <c r="B2773" s="172"/>
    </row>
    <row r="2774" spans="2:2" x14ac:dyDescent="0.3">
      <c r="B2774" s="172"/>
    </row>
    <row r="2775" spans="2:2" x14ac:dyDescent="0.3">
      <c r="B2775" s="172"/>
    </row>
    <row r="2776" spans="2:2" x14ac:dyDescent="0.3">
      <c r="B2776" s="172"/>
    </row>
    <row r="2777" spans="2:2" x14ac:dyDescent="0.3">
      <c r="B2777" s="172"/>
    </row>
    <row r="2778" spans="2:2" x14ac:dyDescent="0.3">
      <c r="B2778" s="172"/>
    </row>
    <row r="2779" spans="2:2" x14ac:dyDescent="0.3">
      <c r="B2779" s="172"/>
    </row>
    <row r="2780" spans="2:2" x14ac:dyDescent="0.3">
      <c r="B2780" s="172"/>
    </row>
    <row r="2781" spans="2:2" x14ac:dyDescent="0.3">
      <c r="B2781" s="172"/>
    </row>
    <row r="2782" spans="2:2" x14ac:dyDescent="0.3">
      <c r="B2782" s="172"/>
    </row>
    <row r="2783" spans="2:2" x14ac:dyDescent="0.3">
      <c r="B2783" s="172"/>
    </row>
    <row r="2784" spans="2:2" x14ac:dyDescent="0.3">
      <c r="B2784" s="172"/>
    </row>
    <row r="2785" spans="2:2" x14ac:dyDescent="0.3">
      <c r="B2785" s="172"/>
    </row>
    <row r="2786" spans="2:2" x14ac:dyDescent="0.3">
      <c r="B2786" s="172"/>
    </row>
    <row r="2787" spans="2:2" x14ac:dyDescent="0.3">
      <c r="B2787" s="172"/>
    </row>
    <row r="2788" spans="2:2" x14ac:dyDescent="0.3">
      <c r="B2788" s="172"/>
    </row>
    <row r="2789" spans="2:2" x14ac:dyDescent="0.3">
      <c r="B2789" s="172"/>
    </row>
    <row r="2790" spans="2:2" x14ac:dyDescent="0.3">
      <c r="B2790" s="172"/>
    </row>
    <row r="2791" spans="2:2" x14ac:dyDescent="0.3">
      <c r="B2791" s="172"/>
    </row>
    <row r="2792" spans="2:2" x14ac:dyDescent="0.3">
      <c r="B2792" s="172"/>
    </row>
    <row r="2793" spans="2:2" x14ac:dyDescent="0.3">
      <c r="B2793" s="172"/>
    </row>
    <row r="2794" spans="2:2" x14ac:dyDescent="0.3">
      <c r="B2794" s="172"/>
    </row>
    <row r="2795" spans="2:2" x14ac:dyDescent="0.3">
      <c r="B2795" s="172"/>
    </row>
    <row r="2796" spans="2:2" x14ac:dyDescent="0.3">
      <c r="B2796" s="172"/>
    </row>
    <row r="2797" spans="2:2" x14ac:dyDescent="0.3">
      <c r="B2797" s="172"/>
    </row>
    <row r="2798" spans="2:2" x14ac:dyDescent="0.3">
      <c r="B2798" s="172"/>
    </row>
    <row r="2799" spans="2:2" x14ac:dyDescent="0.3">
      <c r="B2799" s="172"/>
    </row>
    <row r="2800" spans="2:2" x14ac:dyDescent="0.3">
      <c r="B2800" s="172"/>
    </row>
    <row r="2801" spans="2:2" x14ac:dyDescent="0.3">
      <c r="B2801" s="172"/>
    </row>
    <row r="2802" spans="2:2" x14ac:dyDescent="0.3">
      <c r="B2802" s="172"/>
    </row>
    <row r="2803" spans="2:2" x14ac:dyDescent="0.3">
      <c r="B2803" s="172"/>
    </row>
    <row r="2804" spans="2:2" x14ac:dyDescent="0.3">
      <c r="B2804" s="172"/>
    </row>
    <row r="2805" spans="2:2" x14ac:dyDescent="0.3">
      <c r="B2805" s="172"/>
    </row>
    <row r="2806" spans="2:2" x14ac:dyDescent="0.3">
      <c r="B2806" s="172"/>
    </row>
    <row r="2807" spans="2:2" x14ac:dyDescent="0.3">
      <c r="B2807" s="172"/>
    </row>
    <row r="2808" spans="2:2" x14ac:dyDescent="0.3">
      <c r="B2808" s="172"/>
    </row>
    <row r="2809" spans="2:2" x14ac:dyDescent="0.3">
      <c r="B2809" s="172"/>
    </row>
    <row r="2810" spans="2:2" x14ac:dyDescent="0.3">
      <c r="B2810" s="172"/>
    </row>
    <row r="2811" spans="2:2" x14ac:dyDescent="0.3">
      <c r="B2811" s="172"/>
    </row>
    <row r="2812" spans="2:2" x14ac:dyDescent="0.3">
      <c r="B2812" s="172"/>
    </row>
    <row r="2813" spans="2:2" x14ac:dyDescent="0.3">
      <c r="B2813" s="172"/>
    </row>
    <row r="2814" spans="2:2" x14ac:dyDescent="0.3">
      <c r="B2814" s="172"/>
    </row>
    <row r="2815" spans="2:2" x14ac:dyDescent="0.3">
      <c r="B2815" s="172"/>
    </row>
    <row r="2816" spans="2:2" x14ac:dyDescent="0.3">
      <c r="B2816" s="172"/>
    </row>
    <row r="2817" spans="2:2" x14ac:dyDescent="0.3">
      <c r="B2817" s="172"/>
    </row>
    <row r="2818" spans="2:2" x14ac:dyDescent="0.3">
      <c r="B2818" s="172"/>
    </row>
    <row r="2819" spans="2:2" x14ac:dyDescent="0.3">
      <c r="B2819" s="172"/>
    </row>
    <row r="2820" spans="2:2" x14ac:dyDescent="0.3">
      <c r="B2820" s="172"/>
    </row>
    <row r="2821" spans="2:2" x14ac:dyDescent="0.3">
      <c r="B2821" s="172"/>
    </row>
    <row r="2822" spans="2:2" x14ac:dyDescent="0.3">
      <c r="B2822" s="172"/>
    </row>
    <row r="2823" spans="2:2" x14ac:dyDescent="0.3">
      <c r="B2823" s="172"/>
    </row>
    <row r="2824" spans="2:2" x14ac:dyDescent="0.3">
      <c r="B2824" s="172"/>
    </row>
    <row r="2825" spans="2:2" x14ac:dyDescent="0.3">
      <c r="B2825" s="172"/>
    </row>
    <row r="2826" spans="2:2" x14ac:dyDescent="0.3">
      <c r="B2826" s="172"/>
    </row>
    <row r="2827" spans="2:2" x14ac:dyDescent="0.3">
      <c r="B2827" s="172"/>
    </row>
    <row r="2828" spans="2:2" x14ac:dyDescent="0.3">
      <c r="B2828" s="172"/>
    </row>
    <row r="2829" spans="2:2" x14ac:dyDescent="0.3">
      <c r="B2829" s="172"/>
    </row>
    <row r="2830" spans="2:2" x14ac:dyDescent="0.3">
      <c r="B2830" s="172"/>
    </row>
    <row r="2831" spans="2:2" x14ac:dyDescent="0.3">
      <c r="B2831" s="172"/>
    </row>
    <row r="2832" spans="2:2" x14ac:dyDescent="0.3">
      <c r="B2832" s="172"/>
    </row>
    <row r="2833" spans="2:2" x14ac:dyDescent="0.3">
      <c r="B2833" s="172"/>
    </row>
    <row r="2834" spans="2:2" x14ac:dyDescent="0.3">
      <c r="B2834" s="172"/>
    </row>
    <row r="2835" spans="2:2" x14ac:dyDescent="0.3">
      <c r="B2835" s="172"/>
    </row>
    <row r="2836" spans="2:2" x14ac:dyDescent="0.3">
      <c r="B2836" s="172"/>
    </row>
    <row r="2837" spans="2:2" x14ac:dyDescent="0.3">
      <c r="B2837" s="172"/>
    </row>
    <row r="2838" spans="2:2" x14ac:dyDescent="0.3">
      <c r="B2838" s="172"/>
    </row>
    <row r="2839" spans="2:2" x14ac:dyDescent="0.3">
      <c r="B2839" s="172"/>
    </row>
    <row r="2840" spans="2:2" x14ac:dyDescent="0.3">
      <c r="B2840" s="172"/>
    </row>
    <row r="2841" spans="2:2" x14ac:dyDescent="0.3">
      <c r="B2841" s="172"/>
    </row>
    <row r="2842" spans="2:2" x14ac:dyDescent="0.3">
      <c r="B2842" s="172"/>
    </row>
    <row r="2843" spans="2:2" x14ac:dyDescent="0.3">
      <c r="B2843" s="172"/>
    </row>
    <row r="2844" spans="2:2" x14ac:dyDescent="0.3">
      <c r="B2844" s="172"/>
    </row>
    <row r="2845" spans="2:2" x14ac:dyDescent="0.3">
      <c r="B2845" s="172"/>
    </row>
    <row r="2846" spans="2:2" x14ac:dyDescent="0.3">
      <c r="B2846" s="172"/>
    </row>
    <row r="2847" spans="2:2" x14ac:dyDescent="0.3">
      <c r="B2847" s="172"/>
    </row>
    <row r="2848" spans="2:2" x14ac:dyDescent="0.3">
      <c r="B2848" s="172"/>
    </row>
    <row r="2849" spans="2:2" x14ac:dyDescent="0.3">
      <c r="B2849" s="172"/>
    </row>
    <row r="2850" spans="2:2" x14ac:dyDescent="0.3">
      <c r="B2850" s="172"/>
    </row>
    <row r="2851" spans="2:2" x14ac:dyDescent="0.3">
      <c r="B2851" s="172"/>
    </row>
    <row r="2852" spans="2:2" x14ac:dyDescent="0.3">
      <c r="B2852" s="172"/>
    </row>
    <row r="2853" spans="2:2" x14ac:dyDescent="0.3">
      <c r="B2853" s="172"/>
    </row>
    <row r="2854" spans="2:2" x14ac:dyDescent="0.3">
      <c r="B2854" s="172"/>
    </row>
    <row r="2855" spans="2:2" x14ac:dyDescent="0.3">
      <c r="B2855" s="172"/>
    </row>
    <row r="2856" spans="2:2" x14ac:dyDescent="0.3">
      <c r="B2856" s="172"/>
    </row>
    <row r="2857" spans="2:2" x14ac:dyDescent="0.3">
      <c r="B2857" s="172"/>
    </row>
    <row r="2858" spans="2:2" x14ac:dyDescent="0.3">
      <c r="B2858" s="172"/>
    </row>
    <row r="2859" spans="2:2" x14ac:dyDescent="0.3">
      <c r="B2859" s="172"/>
    </row>
    <row r="2860" spans="2:2" x14ac:dyDescent="0.3">
      <c r="B2860" s="172"/>
    </row>
    <row r="2861" spans="2:2" x14ac:dyDescent="0.3">
      <c r="B2861" s="172"/>
    </row>
    <row r="2862" spans="2:2" x14ac:dyDescent="0.3">
      <c r="B2862" s="172"/>
    </row>
    <row r="2863" spans="2:2" x14ac:dyDescent="0.3">
      <c r="B2863" s="172"/>
    </row>
    <row r="2864" spans="2:2" x14ac:dyDescent="0.3">
      <c r="B2864" s="172"/>
    </row>
    <row r="2865" spans="2:2" x14ac:dyDescent="0.3">
      <c r="B2865" s="172"/>
    </row>
    <row r="2866" spans="2:2" x14ac:dyDescent="0.3">
      <c r="B2866" s="172"/>
    </row>
    <row r="2867" spans="2:2" x14ac:dyDescent="0.3">
      <c r="B2867" s="172"/>
    </row>
    <row r="2868" spans="2:2" x14ac:dyDescent="0.3">
      <c r="B2868" s="172"/>
    </row>
    <row r="2869" spans="2:2" x14ac:dyDescent="0.3">
      <c r="B2869" s="172"/>
    </row>
    <row r="2870" spans="2:2" x14ac:dyDescent="0.3">
      <c r="B2870" s="172"/>
    </row>
    <row r="2871" spans="2:2" x14ac:dyDescent="0.3">
      <c r="B2871" s="172"/>
    </row>
    <row r="2872" spans="2:2" x14ac:dyDescent="0.3">
      <c r="B2872" s="172"/>
    </row>
    <row r="2873" spans="2:2" x14ac:dyDescent="0.3">
      <c r="B2873" s="172"/>
    </row>
    <row r="2874" spans="2:2" x14ac:dyDescent="0.3">
      <c r="B2874" s="172"/>
    </row>
    <row r="2875" spans="2:2" x14ac:dyDescent="0.3">
      <c r="B2875" s="172"/>
    </row>
    <row r="2876" spans="2:2" x14ac:dyDescent="0.3">
      <c r="B2876" s="172"/>
    </row>
    <row r="2877" spans="2:2" x14ac:dyDescent="0.3">
      <c r="B2877" s="172"/>
    </row>
    <row r="2878" spans="2:2" x14ac:dyDescent="0.3">
      <c r="B2878" s="172"/>
    </row>
    <row r="2879" spans="2:2" x14ac:dyDescent="0.3">
      <c r="B2879" s="172"/>
    </row>
    <row r="2880" spans="2:2" x14ac:dyDescent="0.3">
      <c r="B2880" s="172"/>
    </row>
    <row r="2881" spans="2:2" x14ac:dyDescent="0.3">
      <c r="B2881" s="172"/>
    </row>
    <row r="2882" spans="2:2" x14ac:dyDescent="0.3">
      <c r="B2882" s="172"/>
    </row>
    <row r="2883" spans="2:2" x14ac:dyDescent="0.3">
      <c r="B2883" s="172"/>
    </row>
    <row r="2884" spans="2:2" x14ac:dyDescent="0.3">
      <c r="B2884" s="172"/>
    </row>
    <row r="2885" spans="2:2" x14ac:dyDescent="0.3">
      <c r="B2885" s="172"/>
    </row>
    <row r="2886" spans="2:2" x14ac:dyDescent="0.3">
      <c r="B2886" s="172"/>
    </row>
    <row r="2887" spans="2:2" x14ac:dyDescent="0.3">
      <c r="B2887" s="172"/>
    </row>
    <row r="2888" spans="2:2" x14ac:dyDescent="0.3">
      <c r="B2888" s="172"/>
    </row>
    <row r="2889" spans="2:2" x14ac:dyDescent="0.3">
      <c r="B2889" s="172"/>
    </row>
    <row r="2890" spans="2:2" x14ac:dyDescent="0.3">
      <c r="B2890" s="172"/>
    </row>
    <row r="2891" spans="2:2" x14ac:dyDescent="0.3">
      <c r="B2891" s="172"/>
    </row>
    <row r="2892" spans="2:2" x14ac:dyDescent="0.3">
      <c r="B2892" s="172"/>
    </row>
    <row r="2893" spans="2:2" x14ac:dyDescent="0.3">
      <c r="B2893" s="172"/>
    </row>
    <row r="2894" spans="2:2" x14ac:dyDescent="0.3">
      <c r="B2894" s="172"/>
    </row>
    <row r="2895" spans="2:2" x14ac:dyDescent="0.3">
      <c r="B2895" s="172"/>
    </row>
    <row r="2896" spans="2:2" x14ac:dyDescent="0.3">
      <c r="B2896" s="172"/>
    </row>
    <row r="2897" spans="2:2" x14ac:dyDescent="0.3">
      <c r="B2897" s="172"/>
    </row>
    <row r="2898" spans="2:2" x14ac:dyDescent="0.3">
      <c r="B2898" s="172"/>
    </row>
    <row r="2899" spans="2:2" x14ac:dyDescent="0.3">
      <c r="B2899" s="172"/>
    </row>
    <row r="2900" spans="2:2" x14ac:dyDescent="0.3">
      <c r="B2900" s="172"/>
    </row>
    <row r="2901" spans="2:2" x14ac:dyDescent="0.3">
      <c r="B2901" s="172"/>
    </row>
    <row r="2902" spans="2:2" x14ac:dyDescent="0.3">
      <c r="B2902" s="172"/>
    </row>
    <row r="2903" spans="2:2" x14ac:dyDescent="0.3">
      <c r="B2903" s="172"/>
    </row>
    <row r="2904" spans="2:2" x14ac:dyDescent="0.3">
      <c r="B2904" s="172"/>
    </row>
    <row r="2905" spans="2:2" x14ac:dyDescent="0.3">
      <c r="B2905" s="172"/>
    </row>
    <row r="2906" spans="2:2" x14ac:dyDescent="0.3">
      <c r="B2906" s="172"/>
    </row>
    <row r="2907" spans="2:2" x14ac:dyDescent="0.3">
      <c r="B2907" s="172"/>
    </row>
    <row r="2908" spans="2:2" x14ac:dyDescent="0.3">
      <c r="B2908" s="172"/>
    </row>
    <row r="2909" spans="2:2" x14ac:dyDescent="0.3">
      <c r="B2909" s="172"/>
    </row>
    <row r="2910" spans="2:2" x14ac:dyDescent="0.3">
      <c r="B2910" s="172"/>
    </row>
    <row r="2911" spans="2:2" x14ac:dyDescent="0.3">
      <c r="B2911" s="172"/>
    </row>
    <row r="2912" spans="2:2" x14ac:dyDescent="0.3">
      <c r="B2912" s="172"/>
    </row>
    <row r="2913" spans="2:2" x14ac:dyDescent="0.3">
      <c r="B2913" s="172"/>
    </row>
    <row r="2914" spans="2:2" x14ac:dyDescent="0.3">
      <c r="B2914" s="172"/>
    </row>
    <row r="2915" spans="2:2" x14ac:dyDescent="0.3">
      <c r="B2915" s="172"/>
    </row>
    <row r="2916" spans="2:2" x14ac:dyDescent="0.3">
      <c r="B2916" s="172"/>
    </row>
    <row r="2917" spans="2:2" x14ac:dyDescent="0.3">
      <c r="B2917" s="172"/>
    </row>
    <row r="2918" spans="2:2" x14ac:dyDescent="0.3">
      <c r="B2918" s="172"/>
    </row>
    <row r="2919" spans="2:2" x14ac:dyDescent="0.3">
      <c r="B2919" s="172"/>
    </row>
    <row r="2920" spans="2:2" x14ac:dyDescent="0.3">
      <c r="B2920" s="172"/>
    </row>
    <row r="2921" spans="2:2" x14ac:dyDescent="0.3">
      <c r="B2921" s="172"/>
    </row>
    <row r="2922" spans="2:2" x14ac:dyDescent="0.3">
      <c r="B2922" s="172"/>
    </row>
    <row r="2923" spans="2:2" x14ac:dyDescent="0.3">
      <c r="B2923" s="172"/>
    </row>
    <row r="2924" spans="2:2" x14ac:dyDescent="0.3">
      <c r="B2924" s="172"/>
    </row>
    <row r="2925" spans="2:2" x14ac:dyDescent="0.3">
      <c r="B2925" s="172"/>
    </row>
    <row r="2926" spans="2:2" x14ac:dyDescent="0.3">
      <c r="B2926" s="172"/>
    </row>
    <row r="2927" spans="2:2" x14ac:dyDescent="0.3">
      <c r="B2927" s="172"/>
    </row>
    <row r="2928" spans="2:2" x14ac:dyDescent="0.3">
      <c r="B2928" s="172"/>
    </row>
    <row r="2929" spans="2:2" x14ac:dyDescent="0.3">
      <c r="B2929" s="172"/>
    </row>
    <row r="2930" spans="2:2" x14ac:dyDescent="0.3">
      <c r="B2930" s="172"/>
    </row>
    <row r="2931" spans="2:2" x14ac:dyDescent="0.3">
      <c r="B2931" s="172"/>
    </row>
    <row r="2932" spans="2:2" x14ac:dyDescent="0.3">
      <c r="B2932" s="172"/>
    </row>
    <row r="2933" spans="2:2" x14ac:dyDescent="0.3">
      <c r="B2933" s="172"/>
    </row>
    <row r="2934" spans="2:2" x14ac:dyDescent="0.3">
      <c r="B2934" s="172"/>
    </row>
    <row r="2935" spans="2:2" x14ac:dyDescent="0.3">
      <c r="B2935" s="172"/>
    </row>
    <row r="2936" spans="2:2" x14ac:dyDescent="0.3">
      <c r="B2936" s="172"/>
    </row>
    <row r="2937" spans="2:2" x14ac:dyDescent="0.3">
      <c r="B2937" s="172"/>
    </row>
    <row r="2938" spans="2:2" x14ac:dyDescent="0.3">
      <c r="B2938" s="172"/>
    </row>
    <row r="2939" spans="2:2" x14ac:dyDescent="0.3">
      <c r="B2939" s="172"/>
    </row>
    <row r="2940" spans="2:2" x14ac:dyDescent="0.3">
      <c r="B2940" s="172"/>
    </row>
    <row r="2941" spans="2:2" x14ac:dyDescent="0.3">
      <c r="B2941" s="172"/>
    </row>
    <row r="2942" spans="2:2" x14ac:dyDescent="0.3">
      <c r="B2942" s="172"/>
    </row>
    <row r="2943" spans="2:2" x14ac:dyDescent="0.3">
      <c r="B2943" s="172"/>
    </row>
    <row r="2944" spans="2:2" x14ac:dyDescent="0.3">
      <c r="B2944" s="172"/>
    </row>
    <row r="2945" spans="2:2" x14ac:dyDescent="0.3">
      <c r="B2945" s="172"/>
    </row>
    <row r="2946" spans="2:2" x14ac:dyDescent="0.3">
      <c r="B2946" s="172"/>
    </row>
    <row r="2947" spans="2:2" x14ac:dyDescent="0.3">
      <c r="B2947" s="172"/>
    </row>
    <row r="2948" spans="2:2" x14ac:dyDescent="0.3">
      <c r="B2948" s="172"/>
    </row>
    <row r="2949" spans="2:2" x14ac:dyDescent="0.3">
      <c r="B2949" s="172"/>
    </row>
    <row r="2950" spans="2:2" x14ac:dyDescent="0.3">
      <c r="B2950" s="172"/>
    </row>
    <row r="2951" spans="2:2" x14ac:dyDescent="0.3">
      <c r="B2951" s="172"/>
    </row>
    <row r="2952" spans="2:2" x14ac:dyDescent="0.3">
      <c r="B2952" s="172"/>
    </row>
    <row r="2953" spans="2:2" x14ac:dyDescent="0.3">
      <c r="B2953" s="172"/>
    </row>
    <row r="2954" spans="2:2" x14ac:dyDescent="0.3">
      <c r="B2954" s="172"/>
    </row>
    <row r="2955" spans="2:2" x14ac:dyDescent="0.3">
      <c r="B2955" s="172"/>
    </row>
    <row r="2956" spans="2:2" x14ac:dyDescent="0.3">
      <c r="B2956" s="172"/>
    </row>
    <row r="2957" spans="2:2" x14ac:dyDescent="0.3">
      <c r="B2957" s="172"/>
    </row>
    <row r="2958" spans="2:2" x14ac:dyDescent="0.3">
      <c r="B2958" s="172"/>
    </row>
    <row r="2959" spans="2:2" x14ac:dyDescent="0.3">
      <c r="B2959" s="172"/>
    </row>
    <row r="2960" spans="2:2" x14ac:dyDescent="0.3">
      <c r="B2960" s="172"/>
    </row>
    <row r="2961" spans="2:2" x14ac:dyDescent="0.3">
      <c r="B2961" s="172"/>
    </row>
    <row r="2962" spans="2:2" x14ac:dyDescent="0.3">
      <c r="B2962" s="172"/>
    </row>
    <row r="2963" spans="2:2" x14ac:dyDescent="0.3">
      <c r="B2963" s="172"/>
    </row>
    <row r="2964" spans="2:2" x14ac:dyDescent="0.3">
      <c r="B2964" s="172"/>
    </row>
    <row r="2965" spans="2:2" x14ac:dyDescent="0.3">
      <c r="B2965" s="172"/>
    </row>
    <row r="2966" spans="2:2" x14ac:dyDescent="0.3">
      <c r="B2966" s="172"/>
    </row>
    <row r="2967" spans="2:2" x14ac:dyDescent="0.3">
      <c r="B2967" s="172"/>
    </row>
    <row r="2968" spans="2:2" x14ac:dyDescent="0.3">
      <c r="B2968" s="172"/>
    </row>
    <row r="2969" spans="2:2" x14ac:dyDescent="0.3">
      <c r="B2969" s="172"/>
    </row>
    <row r="2970" spans="2:2" x14ac:dyDescent="0.3">
      <c r="B2970" s="172"/>
    </row>
    <row r="2971" spans="2:2" x14ac:dyDescent="0.3">
      <c r="B2971" s="172"/>
    </row>
    <row r="2972" spans="2:2" x14ac:dyDescent="0.3">
      <c r="B2972" s="172"/>
    </row>
    <row r="2973" spans="2:2" x14ac:dyDescent="0.3">
      <c r="B2973" s="172"/>
    </row>
    <row r="2974" spans="2:2" x14ac:dyDescent="0.3">
      <c r="B2974" s="172"/>
    </row>
    <row r="2975" spans="2:2" x14ac:dyDescent="0.3">
      <c r="B2975" s="172"/>
    </row>
    <row r="2976" spans="2:2" x14ac:dyDescent="0.3">
      <c r="B2976" s="172"/>
    </row>
    <row r="2977" spans="2:2" x14ac:dyDescent="0.3">
      <c r="B2977" s="172"/>
    </row>
    <row r="2978" spans="2:2" x14ac:dyDescent="0.3">
      <c r="B2978" s="172"/>
    </row>
    <row r="2979" spans="2:2" x14ac:dyDescent="0.3">
      <c r="B2979" s="172"/>
    </row>
    <row r="2980" spans="2:2" x14ac:dyDescent="0.3">
      <c r="B2980" s="172"/>
    </row>
    <row r="2981" spans="2:2" x14ac:dyDescent="0.3">
      <c r="B2981" s="172"/>
    </row>
    <row r="2982" spans="2:2" x14ac:dyDescent="0.3">
      <c r="B2982" s="172"/>
    </row>
    <row r="2983" spans="2:2" x14ac:dyDescent="0.3">
      <c r="B2983" s="172"/>
    </row>
    <row r="2984" spans="2:2" x14ac:dyDescent="0.3">
      <c r="B2984" s="172"/>
    </row>
    <row r="2985" spans="2:2" x14ac:dyDescent="0.3">
      <c r="B2985" s="172"/>
    </row>
    <row r="2986" spans="2:2" x14ac:dyDescent="0.3">
      <c r="B2986" s="172"/>
    </row>
    <row r="2987" spans="2:2" x14ac:dyDescent="0.3">
      <c r="B2987" s="172"/>
    </row>
    <row r="2988" spans="2:2" x14ac:dyDescent="0.3">
      <c r="B2988" s="172"/>
    </row>
    <row r="2989" spans="2:2" x14ac:dyDescent="0.3">
      <c r="B2989" s="172"/>
    </row>
    <row r="2990" spans="2:2" x14ac:dyDescent="0.3">
      <c r="B2990" s="172"/>
    </row>
    <row r="2991" spans="2:2" x14ac:dyDescent="0.3">
      <c r="B2991" s="172"/>
    </row>
    <row r="2992" spans="2:2" x14ac:dyDescent="0.3">
      <c r="B2992" s="172"/>
    </row>
    <row r="2993" spans="2:2" x14ac:dyDescent="0.3">
      <c r="B2993" s="172"/>
    </row>
    <row r="2994" spans="2:2" x14ac:dyDescent="0.3">
      <c r="B2994" s="172"/>
    </row>
    <row r="2995" spans="2:2" x14ac:dyDescent="0.3">
      <c r="B2995" s="172"/>
    </row>
    <row r="2996" spans="2:2" x14ac:dyDescent="0.3">
      <c r="B2996" s="172"/>
    </row>
    <row r="2997" spans="2:2" x14ac:dyDescent="0.3">
      <c r="B2997" s="172"/>
    </row>
    <row r="2998" spans="2:2" x14ac:dyDescent="0.3">
      <c r="B2998" s="172"/>
    </row>
    <row r="2999" spans="2:2" x14ac:dyDescent="0.3">
      <c r="B2999" s="172"/>
    </row>
    <row r="3000" spans="2:2" x14ac:dyDescent="0.3">
      <c r="B3000" s="172"/>
    </row>
    <row r="3001" spans="2:2" x14ac:dyDescent="0.3">
      <c r="B3001" s="172"/>
    </row>
    <row r="3002" spans="2:2" x14ac:dyDescent="0.3">
      <c r="B3002" s="172"/>
    </row>
    <row r="3003" spans="2:2" x14ac:dyDescent="0.3">
      <c r="B3003" s="172"/>
    </row>
    <row r="3004" spans="2:2" x14ac:dyDescent="0.3">
      <c r="B3004" s="172"/>
    </row>
    <row r="3005" spans="2:2" x14ac:dyDescent="0.3">
      <c r="B3005" s="172"/>
    </row>
    <row r="3006" spans="2:2" x14ac:dyDescent="0.3">
      <c r="B3006" s="172"/>
    </row>
    <row r="3007" spans="2:2" x14ac:dyDescent="0.3">
      <c r="B3007" s="172"/>
    </row>
    <row r="3008" spans="2:2" x14ac:dyDescent="0.3">
      <c r="B3008" s="172"/>
    </row>
    <row r="3009" spans="2:2" x14ac:dyDescent="0.3">
      <c r="B3009" s="172"/>
    </row>
    <row r="3010" spans="2:2" x14ac:dyDescent="0.3">
      <c r="B3010" s="172"/>
    </row>
    <row r="3011" spans="2:2" x14ac:dyDescent="0.3">
      <c r="B3011" s="172"/>
    </row>
    <row r="3012" spans="2:2" x14ac:dyDescent="0.3">
      <c r="B3012" s="172"/>
    </row>
    <row r="3013" spans="2:2" x14ac:dyDescent="0.3">
      <c r="B3013" s="172"/>
    </row>
    <row r="3014" spans="2:2" x14ac:dyDescent="0.3">
      <c r="B3014" s="172"/>
    </row>
    <row r="3015" spans="2:2" x14ac:dyDescent="0.3">
      <c r="B3015" s="172"/>
    </row>
    <row r="3016" spans="2:2" x14ac:dyDescent="0.3">
      <c r="B3016" s="172"/>
    </row>
    <row r="3017" spans="2:2" x14ac:dyDescent="0.3">
      <c r="B3017" s="172"/>
    </row>
    <row r="3018" spans="2:2" x14ac:dyDescent="0.3">
      <c r="B3018" s="172"/>
    </row>
    <row r="3019" spans="2:2" x14ac:dyDescent="0.3">
      <c r="B3019" s="172"/>
    </row>
    <row r="3020" spans="2:2" x14ac:dyDescent="0.3">
      <c r="B3020" s="172"/>
    </row>
    <row r="3021" spans="2:2" x14ac:dyDescent="0.3">
      <c r="B3021" s="172"/>
    </row>
    <row r="3022" spans="2:2" x14ac:dyDescent="0.3">
      <c r="B3022" s="172"/>
    </row>
    <row r="3023" spans="2:2" x14ac:dyDescent="0.3">
      <c r="B3023" s="172"/>
    </row>
    <row r="3024" spans="2:2" x14ac:dyDescent="0.3">
      <c r="B3024" s="172"/>
    </row>
    <row r="3025" spans="2:2" x14ac:dyDescent="0.3">
      <c r="B3025" s="172"/>
    </row>
    <row r="3026" spans="2:2" x14ac:dyDescent="0.3">
      <c r="B3026" s="172"/>
    </row>
    <row r="3027" spans="2:2" x14ac:dyDescent="0.3">
      <c r="B3027" s="172"/>
    </row>
    <row r="3028" spans="2:2" x14ac:dyDescent="0.3">
      <c r="B3028" s="172"/>
    </row>
    <row r="3029" spans="2:2" x14ac:dyDescent="0.3">
      <c r="B3029" s="172"/>
    </row>
    <row r="3030" spans="2:2" x14ac:dyDescent="0.3">
      <c r="B3030" s="172"/>
    </row>
    <row r="3031" spans="2:2" x14ac:dyDescent="0.3">
      <c r="B3031" s="172"/>
    </row>
    <row r="3032" spans="2:2" x14ac:dyDescent="0.3">
      <c r="B3032" s="172"/>
    </row>
    <row r="3033" spans="2:2" x14ac:dyDescent="0.3">
      <c r="B3033" s="172"/>
    </row>
    <row r="3034" spans="2:2" x14ac:dyDescent="0.3">
      <c r="B3034" s="172"/>
    </row>
    <row r="3035" spans="2:2" x14ac:dyDescent="0.3">
      <c r="B3035" s="172"/>
    </row>
    <row r="3036" spans="2:2" x14ac:dyDescent="0.3">
      <c r="B3036" s="172"/>
    </row>
    <row r="3037" spans="2:2" x14ac:dyDescent="0.3">
      <c r="B3037" s="172"/>
    </row>
    <row r="3038" spans="2:2" x14ac:dyDescent="0.3">
      <c r="B3038" s="172"/>
    </row>
    <row r="3039" spans="2:2" x14ac:dyDescent="0.3">
      <c r="B3039" s="172"/>
    </row>
    <row r="3040" spans="2:2" x14ac:dyDescent="0.3">
      <c r="B3040" s="172"/>
    </row>
    <row r="3041" spans="2:2" x14ac:dyDescent="0.3">
      <c r="B3041" s="172"/>
    </row>
    <row r="3042" spans="2:2" x14ac:dyDescent="0.3">
      <c r="B3042" s="172"/>
    </row>
    <row r="3043" spans="2:2" x14ac:dyDescent="0.3">
      <c r="B3043" s="172"/>
    </row>
    <row r="3044" spans="2:2" x14ac:dyDescent="0.3">
      <c r="B3044" s="172"/>
    </row>
    <row r="3045" spans="2:2" x14ac:dyDescent="0.3">
      <c r="B3045" s="172"/>
    </row>
    <row r="3046" spans="2:2" x14ac:dyDescent="0.3">
      <c r="B3046" s="172"/>
    </row>
    <row r="3047" spans="2:2" x14ac:dyDescent="0.3">
      <c r="B3047" s="172"/>
    </row>
    <row r="3048" spans="2:2" x14ac:dyDescent="0.3">
      <c r="B3048" s="172"/>
    </row>
    <row r="3049" spans="2:2" x14ac:dyDescent="0.3">
      <c r="B3049" s="172"/>
    </row>
    <row r="3050" spans="2:2" x14ac:dyDescent="0.3">
      <c r="B3050" s="172"/>
    </row>
    <row r="3051" spans="2:2" x14ac:dyDescent="0.3">
      <c r="B3051" s="172"/>
    </row>
    <row r="3052" spans="2:2" x14ac:dyDescent="0.3">
      <c r="B3052" s="172"/>
    </row>
    <row r="3053" spans="2:2" x14ac:dyDescent="0.3">
      <c r="B3053" s="172"/>
    </row>
    <row r="3054" spans="2:2" x14ac:dyDescent="0.3">
      <c r="B3054" s="172"/>
    </row>
    <row r="3055" spans="2:2" x14ac:dyDescent="0.3">
      <c r="B3055" s="172"/>
    </row>
    <row r="3056" spans="2:2" x14ac:dyDescent="0.3">
      <c r="B3056" s="172"/>
    </row>
    <row r="3057" spans="2:2" x14ac:dyDescent="0.3">
      <c r="B3057" s="172"/>
    </row>
    <row r="3058" spans="2:2" x14ac:dyDescent="0.3">
      <c r="B3058" s="172"/>
    </row>
    <row r="3059" spans="2:2" x14ac:dyDescent="0.3">
      <c r="B3059" s="172"/>
    </row>
    <row r="3060" spans="2:2" x14ac:dyDescent="0.3">
      <c r="B3060" s="172"/>
    </row>
    <row r="3061" spans="2:2" x14ac:dyDescent="0.3">
      <c r="B3061" s="172"/>
    </row>
    <row r="3062" spans="2:2" x14ac:dyDescent="0.3">
      <c r="B3062" s="172"/>
    </row>
    <row r="3063" spans="2:2" x14ac:dyDescent="0.3">
      <c r="B3063" s="172"/>
    </row>
    <row r="3064" spans="2:2" x14ac:dyDescent="0.3">
      <c r="B3064" s="172"/>
    </row>
    <row r="3065" spans="2:2" x14ac:dyDescent="0.3">
      <c r="B3065" s="172"/>
    </row>
    <row r="3066" spans="2:2" x14ac:dyDescent="0.3">
      <c r="B3066" s="172"/>
    </row>
    <row r="3067" spans="2:2" x14ac:dyDescent="0.3">
      <c r="B3067" s="172"/>
    </row>
    <row r="3068" spans="2:2" x14ac:dyDescent="0.3">
      <c r="B3068" s="172"/>
    </row>
    <row r="3069" spans="2:2" x14ac:dyDescent="0.3">
      <c r="B3069" s="172"/>
    </row>
    <row r="3070" spans="2:2" x14ac:dyDescent="0.3">
      <c r="B3070" s="172"/>
    </row>
    <row r="3071" spans="2:2" x14ac:dyDescent="0.3">
      <c r="B3071" s="172"/>
    </row>
    <row r="3072" spans="2:2" x14ac:dyDescent="0.3">
      <c r="B3072" s="172"/>
    </row>
    <row r="3073" spans="2:2" x14ac:dyDescent="0.3">
      <c r="B3073" s="172"/>
    </row>
    <row r="3074" spans="2:2" x14ac:dyDescent="0.3">
      <c r="B3074" s="172"/>
    </row>
    <row r="3075" spans="2:2" x14ac:dyDescent="0.3">
      <c r="B3075" s="172"/>
    </row>
    <row r="3076" spans="2:2" x14ac:dyDescent="0.3">
      <c r="B3076" s="172"/>
    </row>
    <row r="3077" spans="2:2" x14ac:dyDescent="0.3">
      <c r="B3077" s="172"/>
    </row>
    <row r="3078" spans="2:2" x14ac:dyDescent="0.3">
      <c r="B3078" s="172"/>
    </row>
    <row r="3079" spans="2:2" x14ac:dyDescent="0.3">
      <c r="B3079" s="172"/>
    </row>
    <row r="3080" spans="2:2" x14ac:dyDescent="0.3">
      <c r="B3080" s="172"/>
    </row>
    <row r="3081" spans="2:2" x14ac:dyDescent="0.3">
      <c r="B3081" s="172"/>
    </row>
    <row r="3082" spans="2:2" x14ac:dyDescent="0.3">
      <c r="B3082" s="172"/>
    </row>
    <row r="3083" spans="2:2" x14ac:dyDescent="0.3">
      <c r="B3083" s="172"/>
    </row>
    <row r="3084" spans="2:2" x14ac:dyDescent="0.3">
      <c r="B3084" s="172"/>
    </row>
    <row r="3085" spans="2:2" x14ac:dyDescent="0.3">
      <c r="B3085" s="172"/>
    </row>
    <row r="3086" spans="2:2" x14ac:dyDescent="0.3">
      <c r="B3086" s="172"/>
    </row>
    <row r="3087" spans="2:2" x14ac:dyDescent="0.3">
      <c r="B3087" s="172"/>
    </row>
    <row r="3088" spans="2:2" x14ac:dyDescent="0.3">
      <c r="B3088" s="172"/>
    </row>
    <row r="3089" spans="2:2" x14ac:dyDescent="0.3">
      <c r="B3089" s="172"/>
    </row>
    <row r="3090" spans="2:2" x14ac:dyDescent="0.3">
      <c r="B3090" s="172"/>
    </row>
    <row r="3091" spans="2:2" x14ac:dyDescent="0.3">
      <c r="B3091" s="172"/>
    </row>
    <row r="3092" spans="2:2" x14ac:dyDescent="0.3">
      <c r="B3092" s="172"/>
    </row>
    <row r="3093" spans="2:2" x14ac:dyDescent="0.3">
      <c r="B3093" s="172"/>
    </row>
    <row r="3094" spans="2:2" x14ac:dyDescent="0.3">
      <c r="B3094" s="172"/>
    </row>
    <row r="3095" spans="2:2" x14ac:dyDescent="0.3">
      <c r="B3095" s="172"/>
    </row>
    <row r="3096" spans="2:2" x14ac:dyDescent="0.3">
      <c r="B3096" s="172"/>
    </row>
    <row r="3097" spans="2:2" x14ac:dyDescent="0.3">
      <c r="B3097" s="172"/>
    </row>
    <row r="3098" spans="2:2" x14ac:dyDescent="0.3">
      <c r="B3098" s="172"/>
    </row>
    <row r="3099" spans="2:2" x14ac:dyDescent="0.3">
      <c r="B3099" s="172"/>
    </row>
    <row r="3100" spans="2:2" x14ac:dyDescent="0.3">
      <c r="B3100" s="172"/>
    </row>
    <row r="3101" spans="2:2" x14ac:dyDescent="0.3">
      <c r="B3101" s="172"/>
    </row>
    <row r="3102" spans="2:2" x14ac:dyDescent="0.3">
      <c r="B3102" s="172"/>
    </row>
    <row r="3103" spans="2:2" x14ac:dyDescent="0.3">
      <c r="B3103" s="172"/>
    </row>
    <row r="3104" spans="2:2" x14ac:dyDescent="0.3">
      <c r="B3104" s="172"/>
    </row>
    <row r="3105" spans="2:2" x14ac:dyDescent="0.3">
      <c r="B3105" s="172"/>
    </row>
    <row r="3106" spans="2:2" x14ac:dyDescent="0.3">
      <c r="B3106" s="172"/>
    </row>
    <row r="3107" spans="2:2" x14ac:dyDescent="0.3">
      <c r="B3107" s="172"/>
    </row>
    <row r="3108" spans="2:2" x14ac:dyDescent="0.3">
      <c r="B3108" s="172"/>
    </row>
    <row r="3109" spans="2:2" x14ac:dyDescent="0.3">
      <c r="B3109" s="172"/>
    </row>
    <row r="3110" spans="2:2" x14ac:dyDescent="0.3">
      <c r="B3110" s="172"/>
    </row>
    <row r="3111" spans="2:2" x14ac:dyDescent="0.3">
      <c r="B3111" s="172"/>
    </row>
    <row r="3112" spans="2:2" x14ac:dyDescent="0.3">
      <c r="B3112" s="172"/>
    </row>
    <row r="3113" spans="2:2" x14ac:dyDescent="0.3">
      <c r="B3113" s="172"/>
    </row>
    <row r="3114" spans="2:2" x14ac:dyDescent="0.3">
      <c r="B3114" s="172"/>
    </row>
    <row r="3115" spans="2:2" x14ac:dyDescent="0.3">
      <c r="B3115" s="172"/>
    </row>
    <row r="3116" spans="2:2" x14ac:dyDescent="0.3">
      <c r="B3116" s="172"/>
    </row>
    <row r="3117" spans="2:2" x14ac:dyDescent="0.3">
      <c r="B3117" s="172"/>
    </row>
    <row r="3118" spans="2:2" x14ac:dyDescent="0.3">
      <c r="B3118" s="172"/>
    </row>
    <row r="3119" spans="2:2" x14ac:dyDescent="0.3">
      <c r="B3119" s="172"/>
    </row>
    <row r="3120" spans="2:2" x14ac:dyDescent="0.3">
      <c r="B3120" s="172"/>
    </row>
    <row r="3121" spans="2:2" x14ac:dyDescent="0.3">
      <c r="B3121" s="172"/>
    </row>
    <row r="3122" spans="2:2" x14ac:dyDescent="0.3">
      <c r="B3122" s="172"/>
    </row>
    <row r="3123" spans="2:2" x14ac:dyDescent="0.3">
      <c r="B3123" s="172"/>
    </row>
    <row r="3124" spans="2:2" x14ac:dyDescent="0.3">
      <c r="B3124" s="172"/>
    </row>
    <row r="3125" spans="2:2" x14ac:dyDescent="0.3">
      <c r="B3125" s="172"/>
    </row>
    <row r="3126" spans="2:2" x14ac:dyDescent="0.3">
      <c r="B3126" s="172"/>
    </row>
    <row r="3127" spans="2:2" x14ac:dyDescent="0.3">
      <c r="B3127" s="172"/>
    </row>
    <row r="3128" spans="2:2" x14ac:dyDescent="0.3">
      <c r="B3128" s="172"/>
    </row>
    <row r="3129" spans="2:2" x14ac:dyDescent="0.3">
      <c r="B3129" s="172"/>
    </row>
    <row r="3130" spans="2:2" x14ac:dyDescent="0.3">
      <c r="B3130" s="172"/>
    </row>
    <row r="3131" spans="2:2" x14ac:dyDescent="0.3">
      <c r="B3131" s="172"/>
    </row>
    <row r="3132" spans="2:2" x14ac:dyDescent="0.3">
      <c r="B3132" s="172"/>
    </row>
    <row r="3133" spans="2:2" x14ac:dyDescent="0.3">
      <c r="B3133" s="172"/>
    </row>
    <row r="3134" spans="2:2" x14ac:dyDescent="0.3">
      <c r="B3134" s="172"/>
    </row>
    <row r="3135" spans="2:2" x14ac:dyDescent="0.3">
      <c r="B3135" s="172"/>
    </row>
    <row r="3136" spans="2:2" x14ac:dyDescent="0.3">
      <c r="B3136" s="172"/>
    </row>
    <row r="3137" spans="2:2" x14ac:dyDescent="0.3">
      <c r="B3137" s="172"/>
    </row>
    <row r="3138" spans="2:2" x14ac:dyDescent="0.3">
      <c r="B3138" s="172"/>
    </row>
    <row r="3139" spans="2:2" x14ac:dyDescent="0.3">
      <c r="B3139" s="172"/>
    </row>
    <row r="3140" spans="2:2" x14ac:dyDescent="0.3">
      <c r="B3140" s="172"/>
    </row>
    <row r="3141" spans="2:2" x14ac:dyDescent="0.3">
      <c r="B3141" s="172"/>
    </row>
    <row r="3142" spans="2:2" x14ac:dyDescent="0.3">
      <c r="B3142" s="172"/>
    </row>
    <row r="3143" spans="2:2" x14ac:dyDescent="0.3">
      <c r="B3143" s="172"/>
    </row>
    <row r="3144" spans="2:2" x14ac:dyDescent="0.3">
      <c r="B3144" s="172"/>
    </row>
    <row r="3145" spans="2:2" x14ac:dyDescent="0.3">
      <c r="B3145" s="172"/>
    </row>
    <row r="3146" spans="2:2" x14ac:dyDescent="0.3">
      <c r="B3146" s="172"/>
    </row>
    <row r="3147" spans="2:2" x14ac:dyDescent="0.3">
      <c r="B3147" s="172"/>
    </row>
    <row r="3148" spans="2:2" x14ac:dyDescent="0.3">
      <c r="B3148" s="172"/>
    </row>
    <row r="3149" spans="2:2" x14ac:dyDescent="0.3">
      <c r="B3149" s="172"/>
    </row>
    <row r="3150" spans="2:2" x14ac:dyDescent="0.3">
      <c r="B3150" s="172"/>
    </row>
    <row r="3151" spans="2:2" x14ac:dyDescent="0.3">
      <c r="B3151" s="172"/>
    </row>
    <row r="3152" spans="2:2" x14ac:dyDescent="0.3">
      <c r="B3152" s="172"/>
    </row>
    <row r="3153" spans="2:2" x14ac:dyDescent="0.3">
      <c r="B3153" s="172"/>
    </row>
    <row r="3154" spans="2:2" x14ac:dyDescent="0.3">
      <c r="B3154" s="172"/>
    </row>
    <row r="3155" spans="2:2" x14ac:dyDescent="0.3">
      <c r="B3155" s="172"/>
    </row>
    <row r="3156" spans="2:2" x14ac:dyDescent="0.3">
      <c r="B3156" s="172"/>
    </row>
    <row r="3157" spans="2:2" x14ac:dyDescent="0.3">
      <c r="B3157" s="172"/>
    </row>
    <row r="3158" spans="2:2" x14ac:dyDescent="0.3">
      <c r="B3158" s="172"/>
    </row>
    <row r="3159" spans="2:2" x14ac:dyDescent="0.3">
      <c r="B3159" s="172"/>
    </row>
    <row r="3160" spans="2:2" x14ac:dyDescent="0.3">
      <c r="B3160" s="172"/>
    </row>
    <row r="3161" spans="2:2" x14ac:dyDescent="0.3">
      <c r="B3161" s="172"/>
    </row>
    <row r="3162" spans="2:2" x14ac:dyDescent="0.3">
      <c r="B3162" s="172"/>
    </row>
    <row r="3163" spans="2:2" x14ac:dyDescent="0.3">
      <c r="B3163" s="172"/>
    </row>
    <row r="3164" spans="2:2" x14ac:dyDescent="0.3">
      <c r="B3164" s="172"/>
    </row>
    <row r="3165" spans="2:2" x14ac:dyDescent="0.3">
      <c r="B3165" s="172"/>
    </row>
    <row r="3166" spans="2:2" x14ac:dyDescent="0.3">
      <c r="B3166" s="172"/>
    </row>
    <row r="3167" spans="2:2" x14ac:dyDescent="0.3">
      <c r="B3167" s="172"/>
    </row>
    <row r="3168" spans="2:2" x14ac:dyDescent="0.3">
      <c r="B3168" s="172"/>
    </row>
    <row r="3169" spans="2:2" x14ac:dyDescent="0.3">
      <c r="B3169" s="172"/>
    </row>
    <row r="3170" spans="2:2" x14ac:dyDescent="0.3">
      <c r="B3170" s="172"/>
    </row>
    <row r="3171" spans="2:2" x14ac:dyDescent="0.3">
      <c r="B3171" s="172"/>
    </row>
    <row r="3172" spans="2:2" x14ac:dyDescent="0.3">
      <c r="B3172" s="172"/>
    </row>
    <row r="3173" spans="2:2" x14ac:dyDescent="0.3">
      <c r="B3173" s="172"/>
    </row>
    <row r="3174" spans="2:2" x14ac:dyDescent="0.3">
      <c r="B3174" s="172"/>
    </row>
    <row r="3175" spans="2:2" x14ac:dyDescent="0.3">
      <c r="B3175" s="172"/>
    </row>
    <row r="3176" spans="2:2" x14ac:dyDescent="0.3">
      <c r="B3176" s="172"/>
    </row>
    <row r="3177" spans="2:2" x14ac:dyDescent="0.3">
      <c r="B3177" s="172"/>
    </row>
    <row r="3178" spans="2:2" x14ac:dyDescent="0.3">
      <c r="B3178" s="172"/>
    </row>
    <row r="3179" spans="2:2" x14ac:dyDescent="0.3">
      <c r="B3179" s="172"/>
    </row>
    <row r="3180" spans="2:2" x14ac:dyDescent="0.3">
      <c r="B3180" s="172"/>
    </row>
    <row r="3181" spans="2:2" x14ac:dyDescent="0.3">
      <c r="B3181" s="172"/>
    </row>
    <row r="3182" spans="2:2" x14ac:dyDescent="0.3">
      <c r="B3182" s="172"/>
    </row>
    <row r="3183" spans="2:2" x14ac:dyDescent="0.3">
      <c r="B3183" s="172"/>
    </row>
    <row r="3184" spans="2:2" x14ac:dyDescent="0.3">
      <c r="B3184" s="172"/>
    </row>
    <row r="3185" spans="2:2" x14ac:dyDescent="0.3">
      <c r="B3185" s="172"/>
    </row>
    <row r="3186" spans="2:2" x14ac:dyDescent="0.3">
      <c r="B3186" s="172"/>
    </row>
    <row r="3187" spans="2:2" x14ac:dyDescent="0.3">
      <c r="B3187" s="172"/>
    </row>
    <row r="3188" spans="2:2" x14ac:dyDescent="0.3">
      <c r="B3188" s="172"/>
    </row>
    <row r="3189" spans="2:2" x14ac:dyDescent="0.3">
      <c r="B3189" s="172"/>
    </row>
    <row r="3190" spans="2:2" x14ac:dyDescent="0.3">
      <c r="B3190" s="172"/>
    </row>
    <row r="3191" spans="2:2" x14ac:dyDescent="0.3">
      <c r="B3191" s="172"/>
    </row>
    <row r="3192" spans="2:2" x14ac:dyDescent="0.3">
      <c r="B3192" s="172"/>
    </row>
    <row r="3193" spans="2:2" x14ac:dyDescent="0.3">
      <c r="B3193" s="172"/>
    </row>
    <row r="3194" spans="2:2" x14ac:dyDescent="0.3">
      <c r="B3194" s="172"/>
    </row>
    <row r="3195" spans="2:2" x14ac:dyDescent="0.3">
      <c r="B3195" s="172"/>
    </row>
    <row r="3196" spans="2:2" x14ac:dyDescent="0.3">
      <c r="B3196" s="172"/>
    </row>
    <row r="3197" spans="2:2" x14ac:dyDescent="0.3">
      <c r="B3197" s="172"/>
    </row>
    <row r="3198" spans="2:2" x14ac:dyDescent="0.3">
      <c r="B3198" s="172"/>
    </row>
    <row r="3199" spans="2:2" x14ac:dyDescent="0.3">
      <c r="B3199" s="172"/>
    </row>
    <row r="3200" spans="2:2" x14ac:dyDescent="0.3">
      <c r="B3200" s="172"/>
    </row>
    <row r="3201" spans="2:2" x14ac:dyDescent="0.3">
      <c r="B3201" s="172"/>
    </row>
    <row r="3202" spans="2:2" x14ac:dyDescent="0.3">
      <c r="B3202" s="172"/>
    </row>
    <row r="3203" spans="2:2" x14ac:dyDescent="0.3">
      <c r="B3203" s="172"/>
    </row>
    <row r="3204" spans="2:2" x14ac:dyDescent="0.3">
      <c r="B3204" s="172"/>
    </row>
    <row r="3205" spans="2:2" x14ac:dyDescent="0.3">
      <c r="B3205" s="172"/>
    </row>
    <row r="3206" spans="2:2" x14ac:dyDescent="0.3">
      <c r="B3206" s="172"/>
    </row>
    <row r="3207" spans="2:2" x14ac:dyDescent="0.3">
      <c r="B3207" s="172"/>
    </row>
    <row r="3208" spans="2:2" x14ac:dyDescent="0.3">
      <c r="B3208" s="172"/>
    </row>
    <row r="3209" spans="2:2" x14ac:dyDescent="0.3">
      <c r="B3209" s="172"/>
    </row>
    <row r="3210" spans="2:2" x14ac:dyDescent="0.3">
      <c r="B3210" s="172"/>
    </row>
    <row r="3211" spans="2:2" x14ac:dyDescent="0.3">
      <c r="B3211" s="172"/>
    </row>
    <row r="3212" spans="2:2" x14ac:dyDescent="0.3">
      <c r="B3212" s="172"/>
    </row>
    <row r="3213" spans="2:2" x14ac:dyDescent="0.3">
      <c r="B3213" s="172"/>
    </row>
    <row r="3214" spans="2:2" x14ac:dyDescent="0.3">
      <c r="B3214" s="172"/>
    </row>
    <row r="3215" spans="2:2" x14ac:dyDescent="0.3">
      <c r="B3215" s="172"/>
    </row>
    <row r="3216" spans="2:2" x14ac:dyDescent="0.3">
      <c r="B3216" s="172"/>
    </row>
    <row r="3217" spans="2:2" x14ac:dyDescent="0.3">
      <c r="B3217" s="172"/>
    </row>
    <row r="3218" spans="2:2" x14ac:dyDescent="0.3">
      <c r="B3218" s="172"/>
    </row>
    <row r="3219" spans="2:2" x14ac:dyDescent="0.3">
      <c r="B3219" s="172"/>
    </row>
    <row r="3220" spans="2:2" x14ac:dyDescent="0.3">
      <c r="B3220" s="172"/>
    </row>
    <row r="3221" spans="2:2" x14ac:dyDescent="0.3">
      <c r="B3221" s="172"/>
    </row>
    <row r="3222" spans="2:2" x14ac:dyDescent="0.3">
      <c r="B3222" s="172"/>
    </row>
    <row r="3223" spans="2:2" x14ac:dyDescent="0.3">
      <c r="B3223" s="172"/>
    </row>
    <row r="3224" spans="2:2" x14ac:dyDescent="0.3">
      <c r="B3224" s="172"/>
    </row>
    <row r="3225" spans="2:2" x14ac:dyDescent="0.3">
      <c r="B3225" s="172"/>
    </row>
    <row r="3226" spans="2:2" x14ac:dyDescent="0.3">
      <c r="B3226" s="172"/>
    </row>
    <row r="3227" spans="2:2" x14ac:dyDescent="0.3">
      <c r="B3227" s="172"/>
    </row>
    <row r="3228" spans="2:2" x14ac:dyDescent="0.3">
      <c r="B3228" s="172"/>
    </row>
    <row r="3229" spans="2:2" x14ac:dyDescent="0.3">
      <c r="B3229" s="172"/>
    </row>
    <row r="3230" spans="2:2" x14ac:dyDescent="0.3">
      <c r="B3230" s="172"/>
    </row>
    <row r="3231" spans="2:2" x14ac:dyDescent="0.3">
      <c r="B3231" s="172"/>
    </row>
    <row r="3232" spans="2:2" x14ac:dyDescent="0.3">
      <c r="B3232" s="172"/>
    </row>
    <row r="3233" spans="2:2" x14ac:dyDescent="0.3">
      <c r="B3233" s="172"/>
    </row>
    <row r="3234" spans="2:2" x14ac:dyDescent="0.3">
      <c r="B3234" s="172"/>
    </row>
    <row r="3235" spans="2:2" x14ac:dyDescent="0.3">
      <c r="B3235" s="172"/>
    </row>
    <row r="3236" spans="2:2" x14ac:dyDescent="0.3">
      <c r="B3236" s="172"/>
    </row>
    <row r="3237" spans="2:2" x14ac:dyDescent="0.3">
      <c r="B3237" s="172"/>
    </row>
    <row r="3238" spans="2:2" x14ac:dyDescent="0.3">
      <c r="B3238" s="172"/>
    </row>
    <row r="3239" spans="2:2" x14ac:dyDescent="0.3">
      <c r="B3239" s="172"/>
    </row>
    <row r="3240" spans="2:2" x14ac:dyDescent="0.3">
      <c r="B3240" s="172"/>
    </row>
    <row r="3241" spans="2:2" x14ac:dyDescent="0.3">
      <c r="B3241" s="172"/>
    </row>
    <row r="3242" spans="2:2" x14ac:dyDescent="0.3">
      <c r="B3242" s="172"/>
    </row>
    <row r="3243" spans="2:2" x14ac:dyDescent="0.3">
      <c r="B3243" s="172"/>
    </row>
    <row r="3244" spans="2:2" x14ac:dyDescent="0.3">
      <c r="B3244" s="172"/>
    </row>
    <row r="3245" spans="2:2" x14ac:dyDescent="0.3">
      <c r="B3245" s="172"/>
    </row>
    <row r="3246" spans="2:2" x14ac:dyDescent="0.3">
      <c r="B3246" s="172"/>
    </row>
    <row r="3247" spans="2:2" x14ac:dyDescent="0.3">
      <c r="B3247" s="172"/>
    </row>
    <row r="3248" spans="2:2" x14ac:dyDescent="0.3">
      <c r="B3248" s="172"/>
    </row>
    <row r="3249" spans="2:2" x14ac:dyDescent="0.3">
      <c r="B3249" s="172"/>
    </row>
    <row r="3250" spans="2:2" x14ac:dyDescent="0.3">
      <c r="B3250" s="172"/>
    </row>
    <row r="3251" spans="2:2" x14ac:dyDescent="0.3">
      <c r="B3251" s="172"/>
    </row>
    <row r="3252" spans="2:2" x14ac:dyDescent="0.3">
      <c r="B3252" s="172"/>
    </row>
    <row r="3253" spans="2:2" x14ac:dyDescent="0.3">
      <c r="B3253" s="172"/>
    </row>
    <row r="3254" spans="2:2" x14ac:dyDescent="0.3">
      <c r="B3254" s="172"/>
    </row>
    <row r="3255" spans="2:2" x14ac:dyDescent="0.3">
      <c r="B3255" s="172"/>
    </row>
    <row r="3256" spans="2:2" x14ac:dyDescent="0.3">
      <c r="B3256" s="172"/>
    </row>
    <row r="3257" spans="2:2" x14ac:dyDescent="0.3">
      <c r="B3257" s="172"/>
    </row>
    <row r="3258" spans="2:2" x14ac:dyDescent="0.3">
      <c r="B3258" s="172"/>
    </row>
    <row r="3259" spans="2:2" x14ac:dyDescent="0.3">
      <c r="B3259" s="172"/>
    </row>
    <row r="3260" spans="2:2" x14ac:dyDescent="0.3">
      <c r="B3260" s="172"/>
    </row>
    <row r="3261" spans="2:2" x14ac:dyDescent="0.3">
      <c r="B3261" s="172"/>
    </row>
    <row r="3262" spans="2:2" x14ac:dyDescent="0.3">
      <c r="B3262" s="172"/>
    </row>
    <row r="3263" spans="2:2" x14ac:dyDescent="0.3">
      <c r="B3263" s="172"/>
    </row>
    <row r="3264" spans="2:2" x14ac:dyDescent="0.3">
      <c r="B3264" s="172"/>
    </row>
    <row r="3265" spans="2:2" x14ac:dyDescent="0.3">
      <c r="B3265" s="172"/>
    </row>
    <row r="3266" spans="2:2" x14ac:dyDescent="0.3">
      <c r="B3266" s="172"/>
    </row>
    <row r="3267" spans="2:2" x14ac:dyDescent="0.3">
      <c r="B3267" s="172"/>
    </row>
    <row r="3268" spans="2:2" x14ac:dyDescent="0.3">
      <c r="B3268" s="172"/>
    </row>
    <row r="3269" spans="2:2" x14ac:dyDescent="0.3">
      <c r="B3269" s="172"/>
    </row>
    <row r="3270" spans="2:2" x14ac:dyDescent="0.3">
      <c r="B3270" s="172"/>
    </row>
    <row r="3271" spans="2:2" x14ac:dyDescent="0.3">
      <c r="B3271" s="172"/>
    </row>
    <row r="3272" spans="2:2" x14ac:dyDescent="0.3">
      <c r="B3272" s="172"/>
    </row>
    <row r="3273" spans="2:2" x14ac:dyDescent="0.3">
      <c r="B3273" s="172"/>
    </row>
    <row r="3274" spans="2:2" x14ac:dyDescent="0.3">
      <c r="B3274" s="172"/>
    </row>
    <row r="3275" spans="2:2" x14ac:dyDescent="0.3">
      <c r="B3275" s="172"/>
    </row>
    <row r="3276" spans="2:2" x14ac:dyDescent="0.3">
      <c r="B3276" s="172"/>
    </row>
    <row r="3277" spans="2:2" x14ac:dyDescent="0.3">
      <c r="B3277" s="172"/>
    </row>
    <row r="3278" spans="2:2" x14ac:dyDescent="0.3">
      <c r="B3278" s="172"/>
    </row>
    <row r="3279" spans="2:2" x14ac:dyDescent="0.3">
      <c r="B3279" s="172"/>
    </row>
    <row r="3280" spans="2:2" x14ac:dyDescent="0.3">
      <c r="B3280" s="172"/>
    </row>
    <row r="3281" spans="2:2" x14ac:dyDescent="0.3">
      <c r="B3281" s="172"/>
    </row>
    <row r="3282" spans="2:2" x14ac:dyDescent="0.3">
      <c r="B3282" s="172"/>
    </row>
    <row r="3283" spans="2:2" x14ac:dyDescent="0.3">
      <c r="B3283" s="172"/>
    </row>
    <row r="3284" spans="2:2" x14ac:dyDescent="0.3">
      <c r="B3284" s="172"/>
    </row>
    <row r="3285" spans="2:2" x14ac:dyDescent="0.3">
      <c r="B3285" s="172"/>
    </row>
    <row r="3286" spans="2:2" x14ac:dyDescent="0.3">
      <c r="B3286" s="172"/>
    </row>
    <row r="3287" spans="2:2" x14ac:dyDescent="0.3">
      <c r="B3287" s="172"/>
    </row>
    <row r="3288" spans="2:2" x14ac:dyDescent="0.3">
      <c r="B3288" s="172"/>
    </row>
    <row r="3289" spans="2:2" x14ac:dyDescent="0.3">
      <c r="B3289" s="172"/>
    </row>
    <row r="3290" spans="2:2" x14ac:dyDescent="0.3">
      <c r="B3290" s="172"/>
    </row>
    <row r="3291" spans="2:2" x14ac:dyDescent="0.3">
      <c r="B3291" s="172"/>
    </row>
    <row r="3292" spans="2:2" x14ac:dyDescent="0.3">
      <c r="B3292" s="172"/>
    </row>
    <row r="3293" spans="2:2" x14ac:dyDescent="0.3">
      <c r="B3293" s="172"/>
    </row>
    <row r="3294" spans="2:2" x14ac:dyDescent="0.3">
      <c r="B3294" s="172"/>
    </row>
    <row r="3295" spans="2:2" x14ac:dyDescent="0.3">
      <c r="B3295" s="172"/>
    </row>
    <row r="3296" spans="2:2" x14ac:dyDescent="0.3">
      <c r="B3296" s="172"/>
    </row>
    <row r="3297" spans="2:2" x14ac:dyDescent="0.3">
      <c r="B3297" s="172"/>
    </row>
    <row r="3298" spans="2:2" x14ac:dyDescent="0.3">
      <c r="B3298" s="172"/>
    </row>
    <row r="3299" spans="2:2" x14ac:dyDescent="0.3">
      <c r="B3299" s="172"/>
    </row>
    <row r="3300" spans="2:2" x14ac:dyDescent="0.3">
      <c r="B3300" s="172"/>
    </row>
    <row r="3301" spans="2:2" x14ac:dyDescent="0.3">
      <c r="B3301" s="172"/>
    </row>
    <row r="3302" spans="2:2" x14ac:dyDescent="0.3">
      <c r="B3302" s="172"/>
    </row>
    <row r="3303" spans="2:2" x14ac:dyDescent="0.3">
      <c r="B3303" s="172"/>
    </row>
    <row r="3304" spans="2:2" x14ac:dyDescent="0.3">
      <c r="B3304" s="172"/>
    </row>
    <row r="3305" spans="2:2" x14ac:dyDescent="0.3">
      <c r="B3305" s="172"/>
    </row>
    <row r="3306" spans="2:2" x14ac:dyDescent="0.3">
      <c r="B3306" s="172"/>
    </row>
    <row r="3307" spans="2:2" x14ac:dyDescent="0.3">
      <c r="B3307" s="172"/>
    </row>
    <row r="3308" spans="2:2" x14ac:dyDescent="0.3">
      <c r="B3308" s="172"/>
    </row>
    <row r="3309" spans="2:2" x14ac:dyDescent="0.3">
      <c r="B3309" s="172"/>
    </row>
    <row r="3310" spans="2:2" x14ac:dyDescent="0.3">
      <c r="B3310" s="172"/>
    </row>
    <row r="3311" spans="2:2" x14ac:dyDescent="0.3">
      <c r="B3311" s="172"/>
    </row>
    <row r="3312" spans="2:2" x14ac:dyDescent="0.3">
      <c r="B3312" s="172"/>
    </row>
    <row r="3313" spans="2:2" x14ac:dyDescent="0.3">
      <c r="B3313" s="172"/>
    </row>
    <row r="3314" spans="2:2" x14ac:dyDescent="0.3">
      <c r="B3314" s="172"/>
    </row>
    <row r="3315" spans="2:2" x14ac:dyDescent="0.3">
      <c r="B3315" s="172"/>
    </row>
    <row r="3316" spans="2:2" x14ac:dyDescent="0.3">
      <c r="B3316" s="172"/>
    </row>
    <row r="3317" spans="2:2" x14ac:dyDescent="0.3">
      <c r="B3317" s="172"/>
    </row>
    <row r="3318" spans="2:2" x14ac:dyDescent="0.3">
      <c r="B3318" s="172"/>
    </row>
    <row r="3319" spans="2:2" x14ac:dyDescent="0.3">
      <c r="B3319" s="172"/>
    </row>
    <row r="3320" spans="2:2" x14ac:dyDescent="0.3">
      <c r="B3320" s="172"/>
    </row>
    <row r="3321" spans="2:2" x14ac:dyDescent="0.3">
      <c r="B3321" s="172"/>
    </row>
    <row r="3322" spans="2:2" x14ac:dyDescent="0.3">
      <c r="B3322" s="172"/>
    </row>
    <row r="3323" spans="2:2" x14ac:dyDescent="0.3">
      <c r="B3323" s="172"/>
    </row>
    <row r="3324" spans="2:2" x14ac:dyDescent="0.3">
      <c r="B3324" s="172"/>
    </row>
    <row r="3325" spans="2:2" x14ac:dyDescent="0.3">
      <c r="B3325" s="172"/>
    </row>
    <row r="3326" spans="2:2" x14ac:dyDescent="0.3">
      <c r="B3326" s="172"/>
    </row>
    <row r="3327" spans="2:2" x14ac:dyDescent="0.3">
      <c r="B3327" s="172"/>
    </row>
    <row r="3328" spans="2:2" x14ac:dyDescent="0.3">
      <c r="B3328" s="172"/>
    </row>
    <row r="3329" spans="2:2" x14ac:dyDescent="0.3">
      <c r="B3329" s="172"/>
    </row>
    <row r="3330" spans="2:2" x14ac:dyDescent="0.3">
      <c r="B3330" s="172"/>
    </row>
    <row r="3331" spans="2:2" x14ac:dyDescent="0.3">
      <c r="B3331" s="172"/>
    </row>
    <row r="3332" spans="2:2" x14ac:dyDescent="0.3">
      <c r="B3332" s="172"/>
    </row>
    <row r="3333" spans="2:2" x14ac:dyDescent="0.3">
      <c r="B3333" s="172"/>
    </row>
    <row r="3334" spans="2:2" x14ac:dyDescent="0.3">
      <c r="B3334" s="172"/>
    </row>
    <row r="3335" spans="2:2" x14ac:dyDescent="0.3">
      <c r="B3335" s="172"/>
    </row>
    <row r="3336" spans="2:2" x14ac:dyDescent="0.3">
      <c r="B3336" s="172"/>
    </row>
    <row r="3337" spans="2:2" x14ac:dyDescent="0.3">
      <c r="B3337" s="172"/>
    </row>
    <row r="3338" spans="2:2" x14ac:dyDescent="0.3">
      <c r="B3338" s="172"/>
    </row>
    <row r="3339" spans="2:2" x14ac:dyDescent="0.3">
      <c r="B3339" s="172"/>
    </row>
    <row r="3340" spans="2:2" x14ac:dyDescent="0.3">
      <c r="B3340" s="172"/>
    </row>
    <row r="3341" spans="2:2" x14ac:dyDescent="0.3">
      <c r="B3341" s="172"/>
    </row>
    <row r="3342" spans="2:2" x14ac:dyDescent="0.3">
      <c r="B3342" s="172"/>
    </row>
    <row r="3343" spans="2:2" x14ac:dyDescent="0.3">
      <c r="B3343" s="172"/>
    </row>
    <row r="3344" spans="2:2" x14ac:dyDescent="0.3">
      <c r="B3344" s="172"/>
    </row>
    <row r="3345" spans="2:2" x14ac:dyDescent="0.3">
      <c r="B3345" s="172"/>
    </row>
    <row r="3346" spans="2:2" x14ac:dyDescent="0.3">
      <c r="B3346" s="172"/>
    </row>
    <row r="3347" spans="2:2" x14ac:dyDescent="0.3">
      <c r="B3347" s="172"/>
    </row>
    <row r="3348" spans="2:2" x14ac:dyDescent="0.3">
      <c r="B3348" s="172"/>
    </row>
    <row r="3349" spans="2:2" x14ac:dyDescent="0.3">
      <c r="B3349" s="172"/>
    </row>
    <row r="3350" spans="2:2" x14ac:dyDescent="0.3">
      <c r="B3350" s="172"/>
    </row>
    <row r="3351" spans="2:2" x14ac:dyDescent="0.3">
      <c r="B3351" s="172"/>
    </row>
    <row r="3352" spans="2:2" x14ac:dyDescent="0.3">
      <c r="B3352" s="172"/>
    </row>
    <row r="3353" spans="2:2" x14ac:dyDescent="0.3">
      <c r="B3353" s="172"/>
    </row>
    <row r="3354" spans="2:2" x14ac:dyDescent="0.3">
      <c r="B3354" s="172"/>
    </row>
    <row r="3355" spans="2:2" x14ac:dyDescent="0.3">
      <c r="B3355" s="172"/>
    </row>
    <row r="3356" spans="2:2" x14ac:dyDescent="0.3">
      <c r="B3356" s="172"/>
    </row>
    <row r="3357" spans="2:2" x14ac:dyDescent="0.3">
      <c r="B3357" s="172"/>
    </row>
    <row r="3358" spans="2:2" x14ac:dyDescent="0.3">
      <c r="B3358" s="172"/>
    </row>
    <row r="3359" spans="2:2" x14ac:dyDescent="0.3">
      <c r="B3359" s="172"/>
    </row>
    <row r="3360" spans="2:2" x14ac:dyDescent="0.3">
      <c r="B3360" s="172"/>
    </row>
    <row r="3361" spans="2:2" x14ac:dyDescent="0.3">
      <c r="B3361" s="172"/>
    </row>
    <row r="3362" spans="2:2" x14ac:dyDescent="0.3">
      <c r="B3362" s="172"/>
    </row>
    <row r="3363" spans="2:2" x14ac:dyDescent="0.3">
      <c r="B3363" s="172"/>
    </row>
    <row r="3364" spans="2:2" x14ac:dyDescent="0.3">
      <c r="B3364" s="172"/>
    </row>
    <row r="3365" spans="2:2" x14ac:dyDescent="0.3">
      <c r="B3365" s="172"/>
    </row>
    <row r="3366" spans="2:2" x14ac:dyDescent="0.3">
      <c r="B3366" s="172"/>
    </row>
    <row r="3367" spans="2:2" x14ac:dyDescent="0.3">
      <c r="B3367" s="172"/>
    </row>
    <row r="3368" spans="2:2" x14ac:dyDescent="0.3">
      <c r="B3368" s="172"/>
    </row>
    <row r="3369" spans="2:2" x14ac:dyDescent="0.3">
      <c r="B3369" s="172"/>
    </row>
    <row r="3370" spans="2:2" x14ac:dyDescent="0.3">
      <c r="B3370" s="172"/>
    </row>
    <row r="3371" spans="2:2" x14ac:dyDescent="0.3">
      <c r="B3371" s="172"/>
    </row>
    <row r="3372" spans="2:2" x14ac:dyDescent="0.3">
      <c r="B3372" s="172"/>
    </row>
    <row r="3373" spans="2:2" x14ac:dyDescent="0.3">
      <c r="B3373" s="172"/>
    </row>
    <row r="3374" spans="2:2" x14ac:dyDescent="0.3">
      <c r="B3374" s="172"/>
    </row>
    <row r="3375" spans="2:2" x14ac:dyDescent="0.3">
      <c r="B3375" s="172"/>
    </row>
    <row r="3376" spans="2:2" x14ac:dyDescent="0.3">
      <c r="B3376" s="172"/>
    </row>
    <row r="3377" spans="2:2" x14ac:dyDescent="0.3">
      <c r="B3377" s="172"/>
    </row>
    <row r="3378" spans="2:2" x14ac:dyDescent="0.3">
      <c r="B3378" s="172"/>
    </row>
    <row r="3379" spans="2:2" x14ac:dyDescent="0.3">
      <c r="B3379" s="172"/>
    </row>
    <row r="3380" spans="2:2" x14ac:dyDescent="0.3">
      <c r="B3380" s="172"/>
    </row>
    <row r="3381" spans="2:2" x14ac:dyDescent="0.3">
      <c r="B3381" s="172"/>
    </row>
    <row r="3382" spans="2:2" x14ac:dyDescent="0.3">
      <c r="B3382" s="172"/>
    </row>
    <row r="3383" spans="2:2" x14ac:dyDescent="0.3">
      <c r="B3383" s="172"/>
    </row>
    <row r="3384" spans="2:2" x14ac:dyDescent="0.3">
      <c r="B3384" s="172"/>
    </row>
    <row r="3385" spans="2:2" x14ac:dyDescent="0.3">
      <c r="B3385" s="172"/>
    </row>
    <row r="3386" spans="2:2" x14ac:dyDescent="0.3">
      <c r="B3386" s="172"/>
    </row>
    <row r="3387" spans="2:2" x14ac:dyDescent="0.3">
      <c r="B3387" s="172"/>
    </row>
    <row r="3388" spans="2:2" x14ac:dyDescent="0.3">
      <c r="B3388" s="172"/>
    </row>
    <row r="3389" spans="2:2" x14ac:dyDescent="0.3">
      <c r="B3389" s="172"/>
    </row>
    <row r="3390" spans="2:2" x14ac:dyDescent="0.3">
      <c r="B3390" s="172"/>
    </row>
    <row r="3391" spans="2:2" x14ac:dyDescent="0.3">
      <c r="B3391" s="172"/>
    </row>
    <row r="3392" spans="2:2" x14ac:dyDescent="0.3">
      <c r="B3392" s="172"/>
    </row>
    <row r="3393" spans="2:2" x14ac:dyDescent="0.3">
      <c r="B3393" s="172"/>
    </row>
    <row r="3394" spans="2:2" x14ac:dyDescent="0.3">
      <c r="B3394" s="172"/>
    </row>
    <row r="3395" spans="2:2" x14ac:dyDescent="0.3">
      <c r="B3395" s="172"/>
    </row>
    <row r="3396" spans="2:2" x14ac:dyDescent="0.3">
      <c r="B3396" s="172"/>
    </row>
    <row r="3397" spans="2:2" x14ac:dyDescent="0.3">
      <c r="B3397" s="172"/>
    </row>
    <row r="3398" spans="2:2" x14ac:dyDescent="0.3">
      <c r="B3398" s="172"/>
    </row>
    <row r="3399" spans="2:2" x14ac:dyDescent="0.3">
      <c r="B3399" s="172"/>
    </row>
    <row r="3400" spans="2:2" x14ac:dyDescent="0.3">
      <c r="B3400" s="172"/>
    </row>
    <row r="3401" spans="2:2" x14ac:dyDescent="0.3">
      <c r="B3401" s="172"/>
    </row>
    <row r="3402" spans="2:2" x14ac:dyDescent="0.3">
      <c r="B3402" s="172"/>
    </row>
    <row r="3403" spans="2:2" x14ac:dyDescent="0.3">
      <c r="B3403" s="172"/>
    </row>
    <row r="3404" spans="2:2" x14ac:dyDescent="0.3">
      <c r="B3404" s="172"/>
    </row>
    <row r="3405" spans="2:2" x14ac:dyDescent="0.3">
      <c r="B3405" s="172"/>
    </row>
    <row r="3406" spans="2:2" x14ac:dyDescent="0.3">
      <c r="B3406" s="172"/>
    </row>
    <row r="3407" spans="2:2" x14ac:dyDescent="0.3">
      <c r="B3407" s="172"/>
    </row>
    <row r="3408" spans="2:2" x14ac:dyDescent="0.3">
      <c r="B3408" s="172"/>
    </row>
    <row r="3409" spans="2:2" x14ac:dyDescent="0.3">
      <c r="B3409" s="172"/>
    </row>
    <row r="3410" spans="2:2" x14ac:dyDescent="0.3">
      <c r="B3410" s="172"/>
    </row>
    <row r="3411" spans="2:2" x14ac:dyDescent="0.3">
      <c r="B3411" s="172"/>
    </row>
    <row r="3412" spans="2:2" x14ac:dyDescent="0.3">
      <c r="B3412" s="172"/>
    </row>
    <row r="3413" spans="2:2" x14ac:dyDescent="0.3">
      <c r="B3413" s="172"/>
    </row>
    <row r="3414" spans="2:2" x14ac:dyDescent="0.3">
      <c r="B3414" s="172"/>
    </row>
    <row r="3415" spans="2:2" x14ac:dyDescent="0.3">
      <c r="B3415" s="172"/>
    </row>
    <row r="3416" spans="2:2" x14ac:dyDescent="0.3">
      <c r="B3416" s="172"/>
    </row>
    <row r="3417" spans="2:2" x14ac:dyDescent="0.3">
      <c r="B3417" s="172"/>
    </row>
    <row r="3418" spans="2:2" x14ac:dyDescent="0.3">
      <c r="B3418" s="172"/>
    </row>
    <row r="3419" spans="2:2" x14ac:dyDescent="0.3">
      <c r="B3419" s="172"/>
    </row>
    <row r="3420" spans="2:2" x14ac:dyDescent="0.3">
      <c r="B3420" s="172"/>
    </row>
    <row r="3421" spans="2:2" x14ac:dyDescent="0.3">
      <c r="B3421" s="172"/>
    </row>
    <row r="3422" spans="2:2" x14ac:dyDescent="0.3">
      <c r="B3422" s="172"/>
    </row>
    <row r="3423" spans="2:2" x14ac:dyDescent="0.3">
      <c r="B3423" s="172"/>
    </row>
    <row r="3424" spans="2:2" x14ac:dyDescent="0.3">
      <c r="B3424" s="172"/>
    </row>
    <row r="3425" spans="2:2" x14ac:dyDescent="0.3">
      <c r="B3425" s="172"/>
    </row>
    <row r="3426" spans="2:2" x14ac:dyDescent="0.3">
      <c r="B3426" s="172"/>
    </row>
    <row r="3427" spans="2:2" x14ac:dyDescent="0.3">
      <c r="B3427" s="172"/>
    </row>
    <row r="3428" spans="2:2" x14ac:dyDescent="0.3">
      <c r="B3428" s="172"/>
    </row>
    <row r="3429" spans="2:2" x14ac:dyDescent="0.3">
      <c r="B3429" s="172"/>
    </row>
    <row r="3430" spans="2:2" x14ac:dyDescent="0.3">
      <c r="B3430" s="172"/>
    </row>
    <row r="3431" spans="2:2" x14ac:dyDescent="0.3">
      <c r="B3431" s="172"/>
    </row>
    <row r="3432" spans="2:2" x14ac:dyDescent="0.3">
      <c r="B3432" s="172"/>
    </row>
    <row r="3433" spans="2:2" x14ac:dyDescent="0.3">
      <c r="B3433" s="172"/>
    </row>
    <row r="3434" spans="2:2" x14ac:dyDescent="0.3">
      <c r="B3434" s="172"/>
    </row>
    <row r="3435" spans="2:2" x14ac:dyDescent="0.3">
      <c r="B3435" s="172"/>
    </row>
    <row r="3436" spans="2:2" x14ac:dyDescent="0.3">
      <c r="B3436" s="172"/>
    </row>
    <row r="3437" spans="2:2" x14ac:dyDescent="0.3">
      <c r="B3437" s="172"/>
    </row>
    <row r="3438" spans="2:2" x14ac:dyDescent="0.3">
      <c r="B3438" s="172"/>
    </row>
    <row r="3439" spans="2:2" x14ac:dyDescent="0.3">
      <c r="B3439" s="172"/>
    </row>
    <row r="3440" spans="2:2" x14ac:dyDescent="0.3">
      <c r="B3440" s="172"/>
    </row>
    <row r="3441" spans="2:2" x14ac:dyDescent="0.3">
      <c r="B3441" s="172"/>
    </row>
    <row r="3442" spans="2:2" x14ac:dyDescent="0.3">
      <c r="B3442" s="172"/>
    </row>
    <row r="3443" spans="2:2" x14ac:dyDescent="0.3">
      <c r="B3443" s="172"/>
    </row>
    <row r="3444" spans="2:2" x14ac:dyDescent="0.3">
      <c r="B3444" s="172"/>
    </row>
    <row r="3445" spans="2:2" x14ac:dyDescent="0.3">
      <c r="B3445" s="172"/>
    </row>
    <row r="3446" spans="2:2" x14ac:dyDescent="0.3">
      <c r="B3446" s="172"/>
    </row>
    <row r="3447" spans="2:2" x14ac:dyDescent="0.3">
      <c r="B3447" s="172"/>
    </row>
    <row r="3448" spans="2:2" x14ac:dyDescent="0.3">
      <c r="B3448" s="172"/>
    </row>
    <row r="3449" spans="2:2" x14ac:dyDescent="0.3">
      <c r="B3449" s="172"/>
    </row>
    <row r="3450" spans="2:2" x14ac:dyDescent="0.3">
      <c r="B3450" s="172"/>
    </row>
    <row r="3451" spans="2:2" x14ac:dyDescent="0.3">
      <c r="B3451" s="172"/>
    </row>
    <row r="3452" spans="2:2" x14ac:dyDescent="0.3">
      <c r="B3452" s="172"/>
    </row>
    <row r="3453" spans="2:2" x14ac:dyDescent="0.3">
      <c r="B3453" s="172"/>
    </row>
    <row r="3454" spans="2:2" x14ac:dyDescent="0.3">
      <c r="B3454" s="172"/>
    </row>
    <row r="3455" spans="2:2" x14ac:dyDescent="0.3">
      <c r="B3455" s="172"/>
    </row>
    <row r="3456" spans="2:2" x14ac:dyDescent="0.3">
      <c r="B3456" s="172"/>
    </row>
    <row r="3457" spans="2:2" x14ac:dyDescent="0.3">
      <c r="B3457" s="172"/>
    </row>
    <row r="3458" spans="2:2" x14ac:dyDescent="0.3">
      <c r="B3458" s="172"/>
    </row>
    <row r="3459" spans="2:2" x14ac:dyDescent="0.3">
      <c r="B3459" s="172"/>
    </row>
    <row r="3460" spans="2:2" x14ac:dyDescent="0.3">
      <c r="B3460" s="172"/>
    </row>
    <row r="3461" spans="2:2" x14ac:dyDescent="0.3">
      <c r="B3461" s="172"/>
    </row>
    <row r="3462" spans="2:2" x14ac:dyDescent="0.3">
      <c r="B3462" s="172"/>
    </row>
    <row r="3463" spans="2:2" x14ac:dyDescent="0.3">
      <c r="B3463" s="172"/>
    </row>
    <row r="3464" spans="2:2" x14ac:dyDescent="0.3">
      <c r="B3464" s="172"/>
    </row>
    <row r="3465" spans="2:2" x14ac:dyDescent="0.3">
      <c r="B3465" s="172"/>
    </row>
    <row r="3466" spans="2:2" x14ac:dyDescent="0.3">
      <c r="B3466" s="172"/>
    </row>
    <row r="3467" spans="2:2" x14ac:dyDescent="0.3">
      <c r="B3467" s="172"/>
    </row>
    <row r="3468" spans="2:2" x14ac:dyDescent="0.3">
      <c r="B3468" s="172"/>
    </row>
    <row r="3469" spans="2:2" x14ac:dyDescent="0.3">
      <c r="B3469" s="172"/>
    </row>
    <row r="3470" spans="2:2" x14ac:dyDescent="0.3">
      <c r="B3470" s="172"/>
    </row>
    <row r="3471" spans="2:2" x14ac:dyDescent="0.3">
      <c r="B3471" s="172"/>
    </row>
    <row r="3472" spans="2:2" x14ac:dyDescent="0.3">
      <c r="B3472" s="172"/>
    </row>
    <row r="3473" spans="2:2" x14ac:dyDescent="0.3">
      <c r="B3473" s="172"/>
    </row>
    <row r="3474" spans="2:2" x14ac:dyDescent="0.3">
      <c r="B3474" s="172"/>
    </row>
    <row r="3475" spans="2:2" x14ac:dyDescent="0.3">
      <c r="B3475" s="172"/>
    </row>
    <row r="3476" spans="2:2" x14ac:dyDescent="0.3">
      <c r="B3476" s="172"/>
    </row>
    <row r="3477" spans="2:2" x14ac:dyDescent="0.3">
      <c r="B3477" s="172"/>
    </row>
    <row r="3478" spans="2:2" x14ac:dyDescent="0.3">
      <c r="B3478" s="172"/>
    </row>
    <row r="3479" spans="2:2" x14ac:dyDescent="0.3">
      <c r="B3479" s="172"/>
    </row>
    <row r="3480" spans="2:2" x14ac:dyDescent="0.3">
      <c r="B3480" s="172"/>
    </row>
    <row r="3481" spans="2:2" x14ac:dyDescent="0.3">
      <c r="B3481" s="172"/>
    </row>
    <row r="3482" spans="2:2" x14ac:dyDescent="0.3">
      <c r="B3482" s="172"/>
    </row>
    <row r="3483" spans="2:2" x14ac:dyDescent="0.3">
      <c r="B3483" s="172"/>
    </row>
    <row r="3484" spans="2:2" x14ac:dyDescent="0.3">
      <c r="B3484" s="172"/>
    </row>
    <row r="3485" spans="2:2" x14ac:dyDescent="0.3">
      <c r="B3485" s="172"/>
    </row>
    <row r="3486" spans="2:2" x14ac:dyDescent="0.3">
      <c r="B3486" s="172"/>
    </row>
    <row r="3487" spans="2:2" x14ac:dyDescent="0.3">
      <c r="B3487" s="172"/>
    </row>
    <row r="3488" spans="2:2" x14ac:dyDescent="0.3">
      <c r="B3488" s="172"/>
    </row>
    <row r="3489" spans="2:2" x14ac:dyDescent="0.3">
      <c r="B3489" s="172"/>
    </row>
    <row r="3490" spans="2:2" x14ac:dyDescent="0.3">
      <c r="B3490" s="172"/>
    </row>
    <row r="3491" spans="2:2" x14ac:dyDescent="0.3">
      <c r="B3491" s="172"/>
    </row>
    <row r="3492" spans="2:2" x14ac:dyDescent="0.3">
      <c r="B3492" s="172"/>
    </row>
    <row r="3493" spans="2:2" x14ac:dyDescent="0.3">
      <c r="B3493" s="172"/>
    </row>
    <row r="3494" spans="2:2" x14ac:dyDescent="0.3">
      <c r="B3494" s="172"/>
    </row>
    <row r="3495" spans="2:2" x14ac:dyDescent="0.3">
      <c r="B3495" s="172"/>
    </row>
    <row r="3496" spans="2:2" x14ac:dyDescent="0.3">
      <c r="B3496" s="172"/>
    </row>
    <row r="3497" spans="2:2" x14ac:dyDescent="0.3">
      <c r="B3497" s="172"/>
    </row>
    <row r="3498" spans="2:2" x14ac:dyDescent="0.3">
      <c r="B3498" s="172"/>
    </row>
    <row r="3499" spans="2:2" x14ac:dyDescent="0.3">
      <c r="B3499" s="172"/>
    </row>
    <row r="3500" spans="2:2" x14ac:dyDescent="0.3">
      <c r="B3500" s="172"/>
    </row>
    <row r="3501" spans="2:2" x14ac:dyDescent="0.3">
      <c r="B3501" s="172"/>
    </row>
    <row r="3502" spans="2:2" x14ac:dyDescent="0.3">
      <c r="B3502" s="172"/>
    </row>
    <row r="3503" spans="2:2" x14ac:dyDescent="0.3">
      <c r="B3503" s="172"/>
    </row>
    <row r="3504" spans="2:2" x14ac:dyDescent="0.3">
      <c r="B3504" s="172"/>
    </row>
    <row r="3505" spans="2:2" x14ac:dyDescent="0.3">
      <c r="B3505" s="172"/>
    </row>
    <row r="3506" spans="2:2" x14ac:dyDescent="0.3">
      <c r="B3506" s="172"/>
    </row>
    <row r="3507" spans="2:2" x14ac:dyDescent="0.3">
      <c r="B3507" s="172"/>
    </row>
    <row r="3508" spans="2:2" x14ac:dyDescent="0.3">
      <c r="B3508" s="172"/>
    </row>
    <row r="3509" spans="2:2" x14ac:dyDescent="0.3">
      <c r="B3509" s="172"/>
    </row>
    <row r="3510" spans="2:2" x14ac:dyDescent="0.3">
      <c r="B3510" s="172"/>
    </row>
    <row r="3511" spans="2:2" x14ac:dyDescent="0.3">
      <c r="B3511" s="172"/>
    </row>
    <row r="3512" spans="2:2" x14ac:dyDescent="0.3">
      <c r="B3512" s="172"/>
    </row>
    <row r="3513" spans="2:2" x14ac:dyDescent="0.3">
      <c r="B3513" s="172"/>
    </row>
    <row r="3514" spans="2:2" x14ac:dyDescent="0.3">
      <c r="B3514" s="172"/>
    </row>
    <row r="3515" spans="2:2" x14ac:dyDescent="0.3">
      <c r="B3515" s="172"/>
    </row>
    <row r="3516" spans="2:2" x14ac:dyDescent="0.3">
      <c r="B3516" s="172"/>
    </row>
    <row r="3517" spans="2:2" x14ac:dyDescent="0.3">
      <c r="B3517" s="172"/>
    </row>
    <row r="3518" spans="2:2" x14ac:dyDescent="0.3">
      <c r="B3518" s="172"/>
    </row>
    <row r="3519" spans="2:2" x14ac:dyDescent="0.3">
      <c r="B3519" s="172"/>
    </row>
    <row r="3520" spans="2:2" x14ac:dyDescent="0.3">
      <c r="B3520" s="172"/>
    </row>
    <row r="3521" spans="2:2" x14ac:dyDescent="0.3">
      <c r="B3521" s="172"/>
    </row>
    <row r="3522" spans="2:2" x14ac:dyDescent="0.3">
      <c r="B3522" s="172"/>
    </row>
    <row r="3523" spans="2:2" x14ac:dyDescent="0.3">
      <c r="B3523" s="172"/>
    </row>
    <row r="3524" spans="2:2" x14ac:dyDescent="0.3">
      <c r="B3524" s="172"/>
    </row>
    <row r="3525" spans="2:2" x14ac:dyDescent="0.3">
      <c r="B3525" s="172"/>
    </row>
    <row r="3526" spans="2:2" x14ac:dyDescent="0.3">
      <c r="B3526" s="172"/>
    </row>
    <row r="3527" spans="2:2" x14ac:dyDescent="0.3">
      <c r="B3527" s="172"/>
    </row>
    <row r="3528" spans="2:2" x14ac:dyDescent="0.3">
      <c r="B3528" s="172"/>
    </row>
    <row r="3529" spans="2:2" x14ac:dyDescent="0.3">
      <c r="B3529" s="172"/>
    </row>
    <row r="3530" spans="2:2" x14ac:dyDescent="0.3">
      <c r="B3530" s="172"/>
    </row>
    <row r="3531" spans="2:2" x14ac:dyDescent="0.3">
      <c r="B3531" s="172"/>
    </row>
    <row r="3532" spans="2:2" x14ac:dyDescent="0.3">
      <c r="B3532" s="172"/>
    </row>
    <row r="3533" spans="2:2" x14ac:dyDescent="0.3">
      <c r="B3533" s="172"/>
    </row>
    <row r="3534" spans="2:2" x14ac:dyDescent="0.3">
      <c r="B3534" s="172"/>
    </row>
    <row r="3535" spans="2:2" x14ac:dyDescent="0.3">
      <c r="B3535" s="172"/>
    </row>
    <row r="3536" spans="2:2" x14ac:dyDescent="0.3">
      <c r="B3536" s="172"/>
    </row>
    <row r="3537" spans="2:2" x14ac:dyDescent="0.3">
      <c r="B3537" s="172"/>
    </row>
    <row r="3538" spans="2:2" x14ac:dyDescent="0.3">
      <c r="B3538" s="172"/>
    </row>
    <row r="3539" spans="2:2" x14ac:dyDescent="0.3">
      <c r="B3539" s="172"/>
    </row>
    <row r="3540" spans="2:2" x14ac:dyDescent="0.3">
      <c r="B3540" s="172"/>
    </row>
    <row r="3541" spans="2:2" x14ac:dyDescent="0.3">
      <c r="B3541" s="172"/>
    </row>
    <row r="3542" spans="2:2" x14ac:dyDescent="0.3">
      <c r="B3542" s="172"/>
    </row>
    <row r="3543" spans="2:2" x14ac:dyDescent="0.3">
      <c r="B3543" s="172"/>
    </row>
    <row r="3544" spans="2:2" x14ac:dyDescent="0.3">
      <c r="B3544" s="172"/>
    </row>
    <row r="3545" spans="2:2" x14ac:dyDescent="0.3">
      <c r="B3545" s="172"/>
    </row>
    <row r="3546" spans="2:2" x14ac:dyDescent="0.3">
      <c r="B3546" s="172"/>
    </row>
    <row r="3547" spans="2:2" x14ac:dyDescent="0.3">
      <c r="B3547" s="172"/>
    </row>
    <row r="3548" spans="2:2" x14ac:dyDescent="0.3">
      <c r="B3548" s="172"/>
    </row>
    <row r="3549" spans="2:2" x14ac:dyDescent="0.3">
      <c r="B3549" s="172"/>
    </row>
    <row r="3550" spans="2:2" x14ac:dyDescent="0.3">
      <c r="B3550" s="172"/>
    </row>
    <row r="3551" spans="2:2" x14ac:dyDescent="0.3">
      <c r="B3551" s="172"/>
    </row>
    <row r="3552" spans="2:2" x14ac:dyDescent="0.3">
      <c r="B3552" s="172"/>
    </row>
    <row r="3553" spans="2:2" x14ac:dyDescent="0.3">
      <c r="B3553" s="172"/>
    </row>
    <row r="3554" spans="2:2" x14ac:dyDescent="0.3">
      <c r="B3554" s="172"/>
    </row>
    <row r="3555" spans="2:2" x14ac:dyDescent="0.3">
      <c r="B3555" s="172"/>
    </row>
    <row r="3556" spans="2:2" x14ac:dyDescent="0.3">
      <c r="B3556" s="172"/>
    </row>
    <row r="3557" spans="2:2" x14ac:dyDescent="0.3">
      <c r="B3557" s="172"/>
    </row>
    <row r="3558" spans="2:2" x14ac:dyDescent="0.3">
      <c r="B3558" s="172"/>
    </row>
    <row r="3559" spans="2:2" x14ac:dyDescent="0.3">
      <c r="B3559" s="172"/>
    </row>
    <row r="3560" spans="2:2" x14ac:dyDescent="0.3">
      <c r="B3560" s="172"/>
    </row>
    <row r="3561" spans="2:2" x14ac:dyDescent="0.3">
      <c r="B3561" s="172"/>
    </row>
    <row r="3562" spans="2:2" x14ac:dyDescent="0.3">
      <c r="B3562" s="172"/>
    </row>
    <row r="3563" spans="2:2" x14ac:dyDescent="0.3">
      <c r="B3563" s="172"/>
    </row>
    <row r="3564" spans="2:2" x14ac:dyDescent="0.3">
      <c r="B3564" s="172"/>
    </row>
    <row r="3565" spans="2:2" x14ac:dyDescent="0.3">
      <c r="B3565" s="172"/>
    </row>
    <row r="3566" spans="2:2" x14ac:dyDescent="0.3">
      <c r="B3566" s="172"/>
    </row>
    <row r="3567" spans="2:2" x14ac:dyDescent="0.3">
      <c r="B3567" s="172"/>
    </row>
    <row r="3568" spans="2:2" x14ac:dyDescent="0.3">
      <c r="B3568" s="172"/>
    </row>
    <row r="3569" spans="2:2" x14ac:dyDescent="0.3">
      <c r="B3569" s="172"/>
    </row>
    <row r="3570" spans="2:2" x14ac:dyDescent="0.3">
      <c r="B3570" s="172"/>
    </row>
    <row r="3571" spans="2:2" x14ac:dyDescent="0.3">
      <c r="B3571" s="172"/>
    </row>
    <row r="3572" spans="2:2" x14ac:dyDescent="0.3">
      <c r="B3572" s="172"/>
    </row>
    <row r="3573" spans="2:2" x14ac:dyDescent="0.3">
      <c r="B3573" s="172"/>
    </row>
    <row r="3574" spans="2:2" x14ac:dyDescent="0.3">
      <c r="B3574" s="172"/>
    </row>
    <row r="3575" spans="2:2" x14ac:dyDescent="0.3">
      <c r="B3575" s="172"/>
    </row>
    <row r="3576" spans="2:2" x14ac:dyDescent="0.3">
      <c r="B3576" s="172"/>
    </row>
    <row r="3577" spans="2:2" x14ac:dyDescent="0.3">
      <c r="B3577" s="172"/>
    </row>
    <row r="3578" spans="2:2" x14ac:dyDescent="0.3">
      <c r="B3578" s="172"/>
    </row>
    <row r="3579" spans="2:2" x14ac:dyDescent="0.3">
      <c r="B3579" s="172"/>
    </row>
    <row r="3580" spans="2:2" x14ac:dyDescent="0.3">
      <c r="B3580" s="172"/>
    </row>
    <row r="3581" spans="2:2" x14ac:dyDescent="0.3">
      <c r="B3581" s="172"/>
    </row>
    <row r="3582" spans="2:2" x14ac:dyDescent="0.3">
      <c r="B3582" s="172"/>
    </row>
    <row r="3583" spans="2:2" x14ac:dyDescent="0.3">
      <c r="B3583" s="172"/>
    </row>
    <row r="3584" spans="2:2" x14ac:dyDescent="0.3">
      <c r="B3584" s="172"/>
    </row>
    <row r="3585" spans="2:2" x14ac:dyDescent="0.3">
      <c r="B3585" s="172"/>
    </row>
    <row r="3586" spans="2:2" x14ac:dyDescent="0.3">
      <c r="B3586" s="172"/>
    </row>
    <row r="3587" spans="2:2" x14ac:dyDescent="0.3">
      <c r="B3587" s="172"/>
    </row>
    <row r="3588" spans="2:2" x14ac:dyDescent="0.3">
      <c r="B3588" s="172"/>
    </row>
    <row r="3589" spans="2:2" x14ac:dyDescent="0.3">
      <c r="B3589" s="172"/>
    </row>
    <row r="3590" spans="2:2" x14ac:dyDescent="0.3">
      <c r="B3590" s="172"/>
    </row>
    <row r="3591" spans="2:2" x14ac:dyDescent="0.3">
      <c r="B3591" s="172"/>
    </row>
    <row r="3592" spans="2:2" x14ac:dyDescent="0.3">
      <c r="B3592" s="172"/>
    </row>
    <row r="3593" spans="2:2" x14ac:dyDescent="0.3">
      <c r="B3593" s="172"/>
    </row>
    <row r="3594" spans="2:2" x14ac:dyDescent="0.3">
      <c r="B3594" s="172"/>
    </row>
    <row r="3595" spans="2:2" x14ac:dyDescent="0.3">
      <c r="B3595" s="172"/>
    </row>
    <row r="3596" spans="2:2" x14ac:dyDescent="0.3">
      <c r="B3596" s="172"/>
    </row>
    <row r="3597" spans="2:2" x14ac:dyDescent="0.3">
      <c r="B3597" s="172"/>
    </row>
    <row r="3598" spans="2:2" x14ac:dyDescent="0.3">
      <c r="B3598" s="172"/>
    </row>
    <row r="3599" spans="2:2" x14ac:dyDescent="0.3">
      <c r="B3599" s="172"/>
    </row>
    <row r="3600" spans="2:2" x14ac:dyDescent="0.3">
      <c r="B3600" s="172"/>
    </row>
    <row r="3601" spans="2:2" x14ac:dyDescent="0.3">
      <c r="B3601" s="172"/>
    </row>
    <row r="3602" spans="2:2" x14ac:dyDescent="0.3">
      <c r="B3602" s="172"/>
    </row>
    <row r="3603" spans="2:2" x14ac:dyDescent="0.3">
      <c r="B3603" s="172"/>
    </row>
    <row r="3604" spans="2:2" x14ac:dyDescent="0.3">
      <c r="B3604" s="172"/>
    </row>
    <row r="3605" spans="2:2" x14ac:dyDescent="0.3">
      <c r="B3605" s="172"/>
    </row>
    <row r="3606" spans="2:2" x14ac:dyDescent="0.3">
      <c r="B3606" s="172"/>
    </row>
    <row r="3607" spans="2:2" x14ac:dyDescent="0.3">
      <c r="B3607" s="172"/>
    </row>
    <row r="3608" spans="2:2" x14ac:dyDescent="0.3">
      <c r="B3608" s="172"/>
    </row>
    <row r="3609" spans="2:2" x14ac:dyDescent="0.3">
      <c r="B3609" s="172"/>
    </row>
    <row r="3610" spans="2:2" x14ac:dyDescent="0.3">
      <c r="B3610" s="172"/>
    </row>
    <row r="3611" spans="2:2" x14ac:dyDescent="0.3">
      <c r="B3611" s="172"/>
    </row>
    <row r="3612" spans="2:2" x14ac:dyDescent="0.3">
      <c r="B3612" s="172"/>
    </row>
    <row r="3613" spans="2:2" x14ac:dyDescent="0.3">
      <c r="B3613" s="172"/>
    </row>
    <row r="3614" spans="2:2" x14ac:dyDescent="0.3">
      <c r="B3614" s="172"/>
    </row>
    <row r="3615" spans="2:2" x14ac:dyDescent="0.3">
      <c r="B3615" s="172"/>
    </row>
    <row r="3616" spans="2:2" x14ac:dyDescent="0.3">
      <c r="B3616" s="172"/>
    </row>
    <row r="3617" spans="2:2" x14ac:dyDescent="0.3">
      <c r="B3617" s="172"/>
    </row>
    <row r="3618" spans="2:2" x14ac:dyDescent="0.3">
      <c r="B3618" s="172"/>
    </row>
    <row r="3619" spans="2:2" x14ac:dyDescent="0.3">
      <c r="B3619" s="172"/>
    </row>
    <row r="3620" spans="2:2" x14ac:dyDescent="0.3">
      <c r="B3620" s="172"/>
    </row>
    <row r="3621" spans="2:2" x14ac:dyDescent="0.3">
      <c r="B3621" s="172"/>
    </row>
    <row r="3622" spans="2:2" x14ac:dyDescent="0.3">
      <c r="B3622" s="172"/>
    </row>
    <row r="3623" spans="2:2" x14ac:dyDescent="0.3">
      <c r="B3623" s="172"/>
    </row>
    <row r="3624" spans="2:2" x14ac:dyDescent="0.3">
      <c r="B3624" s="172"/>
    </row>
    <row r="3625" spans="2:2" x14ac:dyDescent="0.3">
      <c r="B3625" s="172"/>
    </row>
    <row r="3626" spans="2:2" x14ac:dyDescent="0.3">
      <c r="B3626" s="172"/>
    </row>
    <row r="3627" spans="2:2" x14ac:dyDescent="0.3">
      <c r="B3627" s="172"/>
    </row>
    <row r="3628" spans="2:2" x14ac:dyDescent="0.3">
      <c r="B3628" s="172"/>
    </row>
    <row r="3629" spans="2:2" x14ac:dyDescent="0.3">
      <c r="B3629" s="172"/>
    </row>
    <row r="3630" spans="2:2" x14ac:dyDescent="0.3">
      <c r="B3630" s="172"/>
    </row>
    <row r="3631" spans="2:2" x14ac:dyDescent="0.3">
      <c r="B3631" s="172"/>
    </row>
    <row r="3632" spans="2:2" x14ac:dyDescent="0.3">
      <c r="B3632" s="172"/>
    </row>
    <row r="3633" spans="2:2" x14ac:dyDescent="0.3">
      <c r="B3633" s="172"/>
    </row>
    <row r="3634" spans="2:2" x14ac:dyDescent="0.3">
      <c r="B3634" s="172"/>
    </row>
    <row r="3635" spans="2:2" x14ac:dyDescent="0.3">
      <c r="B3635" s="172"/>
    </row>
    <row r="3636" spans="2:2" x14ac:dyDescent="0.3">
      <c r="B3636" s="172"/>
    </row>
    <row r="3637" spans="2:2" x14ac:dyDescent="0.3">
      <c r="B3637" s="172"/>
    </row>
    <row r="3638" spans="2:2" x14ac:dyDescent="0.3">
      <c r="B3638" s="172"/>
    </row>
    <row r="3639" spans="2:2" x14ac:dyDescent="0.3">
      <c r="B3639" s="172"/>
    </row>
    <row r="3640" spans="2:2" x14ac:dyDescent="0.3">
      <c r="B3640" s="172"/>
    </row>
    <row r="3641" spans="2:2" x14ac:dyDescent="0.3">
      <c r="B3641" s="172"/>
    </row>
    <row r="3642" spans="2:2" x14ac:dyDescent="0.3">
      <c r="B3642" s="172"/>
    </row>
    <row r="3643" spans="2:2" x14ac:dyDescent="0.3">
      <c r="B3643" s="172"/>
    </row>
    <row r="3644" spans="2:2" x14ac:dyDescent="0.3">
      <c r="B3644" s="172"/>
    </row>
    <row r="3645" spans="2:2" x14ac:dyDescent="0.3">
      <c r="B3645" s="172"/>
    </row>
    <row r="3646" spans="2:2" x14ac:dyDescent="0.3">
      <c r="B3646" s="172"/>
    </row>
    <row r="3647" spans="2:2" x14ac:dyDescent="0.3">
      <c r="B3647" s="172"/>
    </row>
    <row r="3648" spans="2:2" x14ac:dyDescent="0.3">
      <c r="B3648" s="172"/>
    </row>
    <row r="3649" spans="2:2" x14ac:dyDescent="0.3">
      <c r="B3649" s="172"/>
    </row>
    <row r="3650" spans="2:2" x14ac:dyDescent="0.3">
      <c r="B3650" s="172"/>
    </row>
    <row r="3651" spans="2:2" x14ac:dyDescent="0.3">
      <c r="B3651" s="172"/>
    </row>
    <row r="3652" spans="2:2" x14ac:dyDescent="0.3">
      <c r="B3652" s="172"/>
    </row>
    <row r="3653" spans="2:2" x14ac:dyDescent="0.3">
      <c r="B3653" s="172"/>
    </row>
    <row r="3654" spans="2:2" x14ac:dyDescent="0.3">
      <c r="B3654" s="172"/>
    </row>
    <row r="3655" spans="2:2" x14ac:dyDescent="0.3">
      <c r="B3655" s="172"/>
    </row>
    <row r="3656" spans="2:2" x14ac:dyDescent="0.3">
      <c r="B3656" s="172"/>
    </row>
    <row r="3657" spans="2:2" x14ac:dyDescent="0.3">
      <c r="B3657" s="172"/>
    </row>
    <row r="3658" spans="2:2" x14ac:dyDescent="0.3">
      <c r="B3658" s="172"/>
    </row>
    <row r="3659" spans="2:2" x14ac:dyDescent="0.3">
      <c r="B3659" s="172"/>
    </row>
    <row r="3660" spans="2:2" x14ac:dyDescent="0.3">
      <c r="B3660" s="172"/>
    </row>
    <row r="3661" spans="2:2" x14ac:dyDescent="0.3">
      <c r="B3661" s="172"/>
    </row>
    <row r="3662" spans="2:2" x14ac:dyDescent="0.3">
      <c r="B3662" s="172"/>
    </row>
    <row r="3663" spans="2:2" x14ac:dyDescent="0.3">
      <c r="B3663" s="172"/>
    </row>
    <row r="3664" spans="2:2" x14ac:dyDescent="0.3">
      <c r="B3664" s="172"/>
    </row>
    <row r="3665" spans="2:2" x14ac:dyDescent="0.3">
      <c r="B3665" s="172"/>
    </row>
    <row r="3666" spans="2:2" x14ac:dyDescent="0.3">
      <c r="B3666" s="172"/>
    </row>
    <row r="3667" spans="2:2" x14ac:dyDescent="0.3">
      <c r="B3667" s="172"/>
    </row>
    <row r="3668" spans="2:2" x14ac:dyDescent="0.3">
      <c r="B3668" s="172"/>
    </row>
    <row r="3669" spans="2:2" x14ac:dyDescent="0.3">
      <c r="B3669" s="172"/>
    </row>
    <row r="3670" spans="2:2" x14ac:dyDescent="0.3">
      <c r="B3670" s="172"/>
    </row>
    <row r="3671" spans="2:2" x14ac:dyDescent="0.3">
      <c r="B3671" s="172"/>
    </row>
    <row r="3672" spans="2:2" x14ac:dyDescent="0.3">
      <c r="B3672" s="172"/>
    </row>
    <row r="3673" spans="2:2" x14ac:dyDescent="0.3">
      <c r="B3673" s="172"/>
    </row>
    <row r="3674" spans="2:2" x14ac:dyDescent="0.3">
      <c r="B3674" s="172"/>
    </row>
    <row r="3675" spans="2:2" x14ac:dyDescent="0.3">
      <c r="B3675" s="172"/>
    </row>
    <row r="3676" spans="2:2" x14ac:dyDescent="0.3">
      <c r="B3676" s="172"/>
    </row>
    <row r="3677" spans="2:2" x14ac:dyDescent="0.3">
      <c r="B3677" s="172"/>
    </row>
    <row r="3678" spans="2:2" x14ac:dyDescent="0.3">
      <c r="B3678" s="172"/>
    </row>
    <row r="3679" spans="2:2" x14ac:dyDescent="0.3">
      <c r="B3679" s="172"/>
    </row>
    <row r="3680" spans="2:2" x14ac:dyDescent="0.3">
      <c r="B3680" s="172"/>
    </row>
    <row r="3681" spans="2:2" x14ac:dyDescent="0.3">
      <c r="B3681" s="172"/>
    </row>
    <row r="3682" spans="2:2" x14ac:dyDescent="0.3">
      <c r="B3682" s="172"/>
    </row>
    <row r="3683" spans="2:2" x14ac:dyDescent="0.3">
      <c r="B3683" s="172"/>
    </row>
    <row r="3684" spans="2:2" x14ac:dyDescent="0.3">
      <c r="B3684" s="172"/>
    </row>
    <row r="3685" spans="2:2" x14ac:dyDescent="0.3">
      <c r="B3685" s="172"/>
    </row>
    <row r="3686" spans="2:2" x14ac:dyDescent="0.3">
      <c r="B3686" s="172"/>
    </row>
    <row r="3687" spans="2:2" x14ac:dyDescent="0.3">
      <c r="B3687" s="172"/>
    </row>
    <row r="3688" spans="2:2" x14ac:dyDescent="0.3">
      <c r="B3688" s="172"/>
    </row>
    <row r="3689" spans="2:2" x14ac:dyDescent="0.3">
      <c r="B3689" s="172"/>
    </row>
    <row r="3690" spans="2:2" x14ac:dyDescent="0.3">
      <c r="B3690" s="172"/>
    </row>
    <row r="3691" spans="2:2" x14ac:dyDescent="0.3">
      <c r="B3691" s="172"/>
    </row>
    <row r="3692" spans="2:2" x14ac:dyDescent="0.3">
      <c r="B3692" s="172"/>
    </row>
    <row r="3693" spans="2:2" x14ac:dyDescent="0.3">
      <c r="B3693" s="172"/>
    </row>
    <row r="3694" spans="2:2" x14ac:dyDescent="0.3">
      <c r="B3694" s="172"/>
    </row>
    <row r="3695" spans="2:2" x14ac:dyDescent="0.3">
      <c r="B3695" s="172"/>
    </row>
    <row r="3696" spans="2:2" x14ac:dyDescent="0.3">
      <c r="B3696" s="172"/>
    </row>
    <row r="3697" spans="2:2" x14ac:dyDescent="0.3">
      <c r="B3697" s="172"/>
    </row>
    <row r="3698" spans="2:2" x14ac:dyDescent="0.3">
      <c r="B3698" s="172"/>
    </row>
    <row r="3699" spans="2:2" x14ac:dyDescent="0.3">
      <c r="B3699" s="172"/>
    </row>
    <row r="3700" spans="2:2" x14ac:dyDescent="0.3">
      <c r="B3700" s="172"/>
    </row>
    <row r="3701" spans="2:2" x14ac:dyDescent="0.3">
      <c r="B3701" s="172"/>
    </row>
    <row r="3702" spans="2:2" x14ac:dyDescent="0.3">
      <c r="B3702" s="172"/>
    </row>
    <row r="3703" spans="2:2" x14ac:dyDescent="0.3">
      <c r="B3703" s="172"/>
    </row>
    <row r="3704" spans="2:2" x14ac:dyDescent="0.3">
      <c r="B3704" s="172"/>
    </row>
    <row r="3705" spans="2:2" x14ac:dyDescent="0.3">
      <c r="B3705" s="172"/>
    </row>
    <row r="3706" spans="2:2" x14ac:dyDescent="0.3">
      <c r="B3706" s="172"/>
    </row>
    <row r="3707" spans="2:2" x14ac:dyDescent="0.3">
      <c r="B3707" s="172"/>
    </row>
    <row r="3708" spans="2:2" x14ac:dyDescent="0.3">
      <c r="B3708" s="172"/>
    </row>
    <row r="3709" spans="2:2" x14ac:dyDescent="0.3">
      <c r="B3709" s="172"/>
    </row>
    <row r="3710" spans="2:2" x14ac:dyDescent="0.3">
      <c r="B3710" s="172"/>
    </row>
    <row r="3711" spans="2:2" x14ac:dyDescent="0.3">
      <c r="B3711" s="172"/>
    </row>
    <row r="3712" spans="2:2" x14ac:dyDescent="0.3">
      <c r="B3712" s="172"/>
    </row>
    <row r="3713" spans="2:2" x14ac:dyDescent="0.3">
      <c r="B3713" s="172"/>
    </row>
    <row r="3714" spans="2:2" x14ac:dyDescent="0.3">
      <c r="B3714" s="172"/>
    </row>
    <row r="3715" spans="2:2" x14ac:dyDescent="0.3">
      <c r="B3715" s="172"/>
    </row>
    <row r="3716" spans="2:2" x14ac:dyDescent="0.3">
      <c r="B3716" s="172"/>
    </row>
    <row r="3717" spans="2:2" x14ac:dyDescent="0.3">
      <c r="B3717" s="172"/>
    </row>
    <row r="3718" spans="2:2" x14ac:dyDescent="0.3">
      <c r="B3718" s="172"/>
    </row>
    <row r="3719" spans="2:2" x14ac:dyDescent="0.3">
      <c r="B3719" s="172"/>
    </row>
    <row r="3720" spans="2:2" x14ac:dyDescent="0.3">
      <c r="B3720" s="172"/>
    </row>
    <row r="3721" spans="2:2" x14ac:dyDescent="0.3">
      <c r="B3721" s="172"/>
    </row>
    <row r="3722" spans="2:2" x14ac:dyDescent="0.3">
      <c r="B3722" s="172"/>
    </row>
    <row r="3723" spans="2:2" x14ac:dyDescent="0.3">
      <c r="B3723" s="172"/>
    </row>
    <row r="3724" spans="2:2" x14ac:dyDescent="0.3">
      <c r="B3724" s="172"/>
    </row>
    <row r="3725" spans="2:2" x14ac:dyDescent="0.3">
      <c r="B3725" s="172"/>
    </row>
    <row r="3726" spans="2:2" x14ac:dyDescent="0.3">
      <c r="B3726" s="172"/>
    </row>
    <row r="3727" spans="2:2" x14ac:dyDescent="0.3">
      <c r="B3727" s="172"/>
    </row>
    <row r="3728" spans="2:2" x14ac:dyDescent="0.3">
      <c r="B3728" s="172"/>
    </row>
    <row r="3729" spans="2:2" x14ac:dyDescent="0.3">
      <c r="B3729" s="172"/>
    </row>
    <row r="3730" spans="2:2" x14ac:dyDescent="0.3">
      <c r="B3730" s="172"/>
    </row>
    <row r="3731" spans="2:2" x14ac:dyDescent="0.3">
      <c r="B3731" s="172"/>
    </row>
    <row r="3732" spans="2:2" x14ac:dyDescent="0.3">
      <c r="B3732" s="172"/>
    </row>
    <row r="3733" spans="2:2" x14ac:dyDescent="0.3">
      <c r="B3733" s="172"/>
    </row>
    <row r="3734" spans="2:2" x14ac:dyDescent="0.3">
      <c r="B3734" s="172"/>
    </row>
    <row r="3735" spans="2:2" x14ac:dyDescent="0.3">
      <c r="B3735" s="172"/>
    </row>
    <row r="3736" spans="2:2" x14ac:dyDescent="0.3">
      <c r="B3736" s="172"/>
    </row>
    <row r="3737" spans="2:2" x14ac:dyDescent="0.3">
      <c r="B3737" s="172"/>
    </row>
    <row r="3738" spans="2:2" x14ac:dyDescent="0.3">
      <c r="B3738" s="172"/>
    </row>
    <row r="3739" spans="2:2" x14ac:dyDescent="0.3">
      <c r="B3739" s="172"/>
    </row>
    <row r="3740" spans="2:2" x14ac:dyDescent="0.3">
      <c r="B3740" s="172"/>
    </row>
    <row r="3741" spans="2:2" x14ac:dyDescent="0.3">
      <c r="B3741" s="172"/>
    </row>
    <row r="3742" spans="2:2" x14ac:dyDescent="0.3">
      <c r="B3742" s="172"/>
    </row>
    <row r="3743" spans="2:2" x14ac:dyDescent="0.3">
      <c r="B3743" s="172"/>
    </row>
    <row r="3744" spans="2:2" x14ac:dyDescent="0.3">
      <c r="B3744" s="172"/>
    </row>
    <row r="3745" spans="2:2" x14ac:dyDescent="0.3">
      <c r="B3745" s="172"/>
    </row>
    <row r="3746" spans="2:2" x14ac:dyDescent="0.3">
      <c r="B3746" s="172"/>
    </row>
    <row r="3747" spans="2:2" x14ac:dyDescent="0.3">
      <c r="B3747" s="172"/>
    </row>
    <row r="3748" spans="2:2" x14ac:dyDescent="0.3">
      <c r="B3748" s="172"/>
    </row>
    <row r="3749" spans="2:2" x14ac:dyDescent="0.3">
      <c r="B3749" s="172"/>
    </row>
    <row r="3750" spans="2:2" x14ac:dyDescent="0.3">
      <c r="B3750" s="172"/>
    </row>
    <row r="3751" spans="2:2" x14ac:dyDescent="0.3">
      <c r="B3751" s="172"/>
    </row>
    <row r="3752" spans="2:2" x14ac:dyDescent="0.3">
      <c r="B3752" s="172"/>
    </row>
    <row r="3753" spans="2:2" x14ac:dyDescent="0.3">
      <c r="B3753" s="172"/>
    </row>
    <row r="3754" spans="2:2" x14ac:dyDescent="0.3">
      <c r="B3754" s="172"/>
    </row>
    <row r="3755" spans="2:2" x14ac:dyDescent="0.3">
      <c r="B3755" s="172"/>
    </row>
    <row r="3756" spans="2:2" x14ac:dyDescent="0.3">
      <c r="B3756" s="172"/>
    </row>
    <row r="3757" spans="2:2" x14ac:dyDescent="0.3">
      <c r="B3757" s="172"/>
    </row>
    <row r="3758" spans="2:2" x14ac:dyDescent="0.3">
      <c r="B3758" s="172"/>
    </row>
    <row r="3759" spans="2:2" x14ac:dyDescent="0.3">
      <c r="B3759" s="172"/>
    </row>
    <row r="3760" spans="2:2" x14ac:dyDescent="0.3">
      <c r="B3760" s="172"/>
    </row>
    <row r="3761" spans="2:2" x14ac:dyDescent="0.3">
      <c r="B3761" s="172"/>
    </row>
    <row r="3762" spans="2:2" x14ac:dyDescent="0.3">
      <c r="B3762" s="172"/>
    </row>
    <row r="3763" spans="2:2" x14ac:dyDescent="0.3">
      <c r="B3763" s="172"/>
    </row>
    <row r="3764" spans="2:2" x14ac:dyDescent="0.3">
      <c r="B3764" s="172"/>
    </row>
    <row r="3765" spans="2:2" x14ac:dyDescent="0.3">
      <c r="B3765" s="172"/>
    </row>
    <row r="3766" spans="2:2" x14ac:dyDescent="0.3">
      <c r="B3766" s="172"/>
    </row>
    <row r="3767" spans="2:2" x14ac:dyDescent="0.3">
      <c r="B3767" s="172"/>
    </row>
    <row r="3768" spans="2:2" x14ac:dyDescent="0.3">
      <c r="B3768" s="172"/>
    </row>
    <row r="3769" spans="2:2" x14ac:dyDescent="0.3">
      <c r="B3769" s="172"/>
    </row>
    <row r="3770" spans="2:2" x14ac:dyDescent="0.3">
      <c r="B3770" s="172"/>
    </row>
    <row r="3771" spans="2:2" x14ac:dyDescent="0.3">
      <c r="B3771" s="172"/>
    </row>
    <row r="3772" spans="2:2" x14ac:dyDescent="0.3">
      <c r="B3772" s="172"/>
    </row>
    <row r="3773" spans="2:2" x14ac:dyDescent="0.3">
      <c r="B3773" s="172"/>
    </row>
    <row r="3774" spans="2:2" x14ac:dyDescent="0.3">
      <c r="B3774" s="172"/>
    </row>
    <row r="3775" spans="2:2" x14ac:dyDescent="0.3">
      <c r="B3775" s="172"/>
    </row>
    <row r="3776" spans="2:2" x14ac:dyDescent="0.3">
      <c r="B3776" s="172"/>
    </row>
    <row r="3777" spans="2:2" x14ac:dyDescent="0.3">
      <c r="B3777" s="172"/>
    </row>
    <row r="3778" spans="2:2" x14ac:dyDescent="0.3">
      <c r="B3778" s="172"/>
    </row>
    <row r="3779" spans="2:2" x14ac:dyDescent="0.3">
      <c r="B3779" s="172"/>
    </row>
    <row r="3780" spans="2:2" x14ac:dyDescent="0.3">
      <c r="B3780" s="172"/>
    </row>
    <row r="3781" spans="2:2" x14ac:dyDescent="0.3">
      <c r="B3781" s="172"/>
    </row>
    <row r="3782" spans="2:2" x14ac:dyDescent="0.3">
      <c r="B3782" s="172"/>
    </row>
    <row r="3783" spans="2:2" x14ac:dyDescent="0.3">
      <c r="B3783" s="172"/>
    </row>
    <row r="3784" spans="2:2" x14ac:dyDescent="0.3">
      <c r="B3784" s="172"/>
    </row>
    <row r="3785" spans="2:2" x14ac:dyDescent="0.3">
      <c r="B3785" s="172"/>
    </row>
    <row r="3786" spans="2:2" x14ac:dyDescent="0.3">
      <c r="B3786" s="172"/>
    </row>
    <row r="3787" spans="2:2" x14ac:dyDescent="0.3">
      <c r="B3787" s="172"/>
    </row>
    <row r="3788" spans="2:2" x14ac:dyDescent="0.3">
      <c r="B3788" s="172"/>
    </row>
    <row r="3789" spans="2:2" x14ac:dyDescent="0.3">
      <c r="B3789" s="172"/>
    </row>
    <row r="3790" spans="2:2" x14ac:dyDescent="0.3">
      <c r="B3790" s="172"/>
    </row>
    <row r="3791" spans="2:2" x14ac:dyDescent="0.3">
      <c r="B3791" s="172"/>
    </row>
    <row r="3792" spans="2:2" x14ac:dyDescent="0.3">
      <c r="B3792" s="172"/>
    </row>
    <row r="3793" spans="2:2" x14ac:dyDescent="0.3">
      <c r="B3793" s="172"/>
    </row>
    <row r="3794" spans="2:2" x14ac:dyDescent="0.3">
      <c r="B3794" s="172"/>
    </row>
    <row r="3795" spans="2:2" x14ac:dyDescent="0.3">
      <c r="B3795" s="172"/>
    </row>
    <row r="3796" spans="2:2" x14ac:dyDescent="0.3">
      <c r="B3796" s="172"/>
    </row>
    <row r="3797" spans="2:2" x14ac:dyDescent="0.3">
      <c r="B3797" s="172"/>
    </row>
    <row r="3798" spans="2:2" x14ac:dyDescent="0.3">
      <c r="B3798" s="172"/>
    </row>
    <row r="3799" spans="2:2" x14ac:dyDescent="0.3">
      <c r="B3799" s="172"/>
    </row>
    <row r="3800" spans="2:2" x14ac:dyDescent="0.3">
      <c r="B3800" s="172"/>
    </row>
    <row r="3801" spans="2:2" x14ac:dyDescent="0.3">
      <c r="B3801" s="172"/>
    </row>
    <row r="3802" spans="2:2" x14ac:dyDescent="0.3">
      <c r="B3802" s="172"/>
    </row>
    <row r="3803" spans="2:2" x14ac:dyDescent="0.3">
      <c r="B3803" s="172"/>
    </row>
    <row r="3804" spans="2:2" x14ac:dyDescent="0.3">
      <c r="B3804" s="172"/>
    </row>
    <row r="3805" spans="2:2" x14ac:dyDescent="0.3">
      <c r="B3805" s="172"/>
    </row>
    <row r="3806" spans="2:2" x14ac:dyDescent="0.3">
      <c r="B3806" s="172"/>
    </row>
    <row r="3807" spans="2:2" x14ac:dyDescent="0.3">
      <c r="B3807" s="172"/>
    </row>
    <row r="3808" spans="2:2" x14ac:dyDescent="0.3">
      <c r="B3808" s="172"/>
    </row>
    <row r="3809" spans="2:2" x14ac:dyDescent="0.3">
      <c r="B3809" s="172"/>
    </row>
    <row r="3810" spans="2:2" x14ac:dyDescent="0.3">
      <c r="B3810" s="172"/>
    </row>
    <row r="3811" spans="2:2" x14ac:dyDescent="0.3">
      <c r="B3811" s="172"/>
    </row>
    <row r="3812" spans="2:2" x14ac:dyDescent="0.3">
      <c r="B3812" s="172"/>
    </row>
    <row r="3813" spans="2:2" x14ac:dyDescent="0.3">
      <c r="B3813" s="172"/>
    </row>
    <row r="3814" spans="2:2" x14ac:dyDescent="0.3">
      <c r="B3814" s="172"/>
    </row>
    <row r="3815" spans="2:2" x14ac:dyDescent="0.3">
      <c r="B3815" s="172"/>
    </row>
    <row r="3816" spans="2:2" x14ac:dyDescent="0.3">
      <c r="B3816" s="172"/>
    </row>
    <row r="3817" spans="2:2" x14ac:dyDescent="0.3">
      <c r="B3817" s="172"/>
    </row>
    <row r="3818" spans="2:2" x14ac:dyDescent="0.3">
      <c r="B3818" s="172"/>
    </row>
    <row r="3819" spans="2:2" x14ac:dyDescent="0.3">
      <c r="B3819" s="172"/>
    </row>
    <row r="3820" spans="2:2" x14ac:dyDescent="0.3">
      <c r="B3820" s="172"/>
    </row>
    <row r="3821" spans="2:2" x14ac:dyDescent="0.3">
      <c r="B3821" s="172"/>
    </row>
    <row r="3822" spans="2:2" x14ac:dyDescent="0.3">
      <c r="B3822" s="172"/>
    </row>
    <row r="3823" spans="2:2" x14ac:dyDescent="0.3">
      <c r="B3823" s="172"/>
    </row>
    <row r="3824" spans="2:2" x14ac:dyDescent="0.3">
      <c r="B3824" s="172"/>
    </row>
    <row r="3825" spans="2:2" x14ac:dyDescent="0.3">
      <c r="B3825" s="172"/>
    </row>
    <row r="3826" spans="2:2" x14ac:dyDescent="0.3">
      <c r="B3826" s="172"/>
    </row>
    <row r="3827" spans="2:2" x14ac:dyDescent="0.3">
      <c r="B3827" s="172"/>
    </row>
    <row r="3828" spans="2:2" x14ac:dyDescent="0.3">
      <c r="B3828" s="172"/>
    </row>
    <row r="3829" spans="2:2" x14ac:dyDescent="0.3">
      <c r="B3829" s="172"/>
    </row>
    <row r="3830" spans="2:2" x14ac:dyDescent="0.3">
      <c r="B3830" s="172"/>
    </row>
    <row r="3831" spans="2:2" x14ac:dyDescent="0.3">
      <c r="B3831" s="172"/>
    </row>
    <row r="3832" spans="2:2" x14ac:dyDescent="0.3">
      <c r="B3832" s="172"/>
    </row>
    <row r="3833" spans="2:2" x14ac:dyDescent="0.3">
      <c r="B3833" s="172"/>
    </row>
    <row r="3834" spans="2:2" x14ac:dyDescent="0.3">
      <c r="B3834" s="172"/>
    </row>
    <row r="3835" spans="2:2" x14ac:dyDescent="0.3">
      <c r="B3835" s="172"/>
    </row>
    <row r="3836" spans="2:2" x14ac:dyDescent="0.3">
      <c r="B3836" s="172"/>
    </row>
    <row r="3837" spans="2:2" x14ac:dyDescent="0.3">
      <c r="B3837" s="172"/>
    </row>
    <row r="3838" spans="2:2" x14ac:dyDescent="0.3">
      <c r="B3838" s="172"/>
    </row>
    <row r="3839" spans="2:2" x14ac:dyDescent="0.3">
      <c r="B3839" s="172"/>
    </row>
    <row r="3840" spans="2:2" x14ac:dyDescent="0.3">
      <c r="B3840" s="172"/>
    </row>
    <row r="3841" spans="2:2" x14ac:dyDescent="0.3">
      <c r="B3841" s="172"/>
    </row>
    <row r="3842" spans="2:2" x14ac:dyDescent="0.3">
      <c r="B3842" s="172"/>
    </row>
    <row r="3843" spans="2:2" x14ac:dyDescent="0.3">
      <c r="B3843" s="172"/>
    </row>
    <row r="3844" spans="2:2" x14ac:dyDescent="0.3">
      <c r="B3844" s="172"/>
    </row>
    <row r="3845" spans="2:2" x14ac:dyDescent="0.3">
      <c r="B3845" s="172"/>
    </row>
    <row r="3846" spans="2:2" x14ac:dyDescent="0.3">
      <c r="B3846" s="172"/>
    </row>
    <row r="3847" spans="2:2" x14ac:dyDescent="0.3">
      <c r="B3847" s="172"/>
    </row>
    <row r="3848" spans="2:2" x14ac:dyDescent="0.3">
      <c r="B3848" s="172"/>
    </row>
    <row r="3849" spans="2:2" x14ac:dyDescent="0.3">
      <c r="B3849" s="172"/>
    </row>
    <row r="3850" spans="2:2" x14ac:dyDescent="0.3">
      <c r="B3850" s="172"/>
    </row>
    <row r="3851" spans="2:2" x14ac:dyDescent="0.3">
      <c r="B3851" s="172"/>
    </row>
    <row r="3852" spans="2:2" x14ac:dyDescent="0.3">
      <c r="B3852" s="172"/>
    </row>
    <row r="3853" spans="2:2" x14ac:dyDescent="0.3">
      <c r="B3853" s="172"/>
    </row>
    <row r="3854" spans="2:2" x14ac:dyDescent="0.3">
      <c r="B3854" s="172"/>
    </row>
    <row r="3855" spans="2:2" x14ac:dyDescent="0.3">
      <c r="B3855" s="172"/>
    </row>
    <row r="3856" spans="2:2" x14ac:dyDescent="0.3">
      <c r="B3856" s="172"/>
    </row>
    <row r="3857" spans="2:2" x14ac:dyDescent="0.3">
      <c r="B3857" s="172"/>
    </row>
    <row r="3858" spans="2:2" x14ac:dyDescent="0.3">
      <c r="B3858" s="172"/>
    </row>
    <row r="3859" spans="2:2" x14ac:dyDescent="0.3">
      <c r="B3859" s="172"/>
    </row>
    <row r="3860" spans="2:2" x14ac:dyDescent="0.3">
      <c r="B3860" s="172"/>
    </row>
    <row r="3861" spans="2:2" x14ac:dyDescent="0.3">
      <c r="B3861" s="172"/>
    </row>
    <row r="3862" spans="2:2" x14ac:dyDescent="0.3">
      <c r="B3862" s="172"/>
    </row>
    <row r="3863" spans="2:2" x14ac:dyDescent="0.3">
      <c r="B3863" s="172"/>
    </row>
    <row r="3864" spans="2:2" x14ac:dyDescent="0.3">
      <c r="B3864" s="172"/>
    </row>
    <row r="3865" spans="2:2" x14ac:dyDescent="0.3">
      <c r="B3865" s="172"/>
    </row>
    <row r="3866" spans="2:2" x14ac:dyDescent="0.3">
      <c r="B3866" s="172"/>
    </row>
    <row r="3867" spans="2:2" x14ac:dyDescent="0.3">
      <c r="B3867" s="172"/>
    </row>
    <row r="3868" spans="2:2" x14ac:dyDescent="0.3">
      <c r="B3868" s="172"/>
    </row>
    <row r="3869" spans="2:2" x14ac:dyDescent="0.3">
      <c r="B3869" s="172"/>
    </row>
    <row r="3870" spans="2:2" x14ac:dyDescent="0.3">
      <c r="B3870" s="172"/>
    </row>
    <row r="3871" spans="2:2" x14ac:dyDescent="0.3">
      <c r="B3871" s="172"/>
    </row>
    <row r="3872" spans="2:2" x14ac:dyDescent="0.3">
      <c r="B3872" s="172"/>
    </row>
    <row r="3873" spans="2:2" x14ac:dyDescent="0.3">
      <c r="B3873" s="172"/>
    </row>
    <row r="3874" spans="2:2" x14ac:dyDescent="0.3">
      <c r="B3874" s="172"/>
    </row>
    <row r="3875" spans="2:2" x14ac:dyDescent="0.3">
      <c r="B3875" s="172"/>
    </row>
    <row r="3876" spans="2:2" x14ac:dyDescent="0.3">
      <c r="B3876" s="172"/>
    </row>
    <row r="3877" spans="2:2" x14ac:dyDescent="0.3">
      <c r="B3877" s="172"/>
    </row>
    <row r="3878" spans="2:2" x14ac:dyDescent="0.3">
      <c r="B3878" s="172"/>
    </row>
    <row r="3879" spans="2:2" x14ac:dyDescent="0.3">
      <c r="B3879" s="172"/>
    </row>
    <row r="3880" spans="2:2" x14ac:dyDescent="0.3">
      <c r="B3880" s="172"/>
    </row>
    <row r="3881" spans="2:2" x14ac:dyDescent="0.3">
      <c r="B3881" s="172"/>
    </row>
    <row r="3882" spans="2:2" x14ac:dyDescent="0.3">
      <c r="B3882" s="172"/>
    </row>
    <row r="3883" spans="2:2" x14ac:dyDescent="0.3">
      <c r="B3883" s="172"/>
    </row>
    <row r="3884" spans="2:2" x14ac:dyDescent="0.3">
      <c r="B3884" s="172"/>
    </row>
    <row r="3885" spans="2:2" x14ac:dyDescent="0.3">
      <c r="B3885" s="172"/>
    </row>
    <row r="3886" spans="2:2" x14ac:dyDescent="0.3">
      <c r="B3886" s="172"/>
    </row>
    <row r="3887" spans="2:2" x14ac:dyDescent="0.3">
      <c r="B3887" s="172"/>
    </row>
    <row r="3888" spans="2:2" x14ac:dyDescent="0.3">
      <c r="B3888" s="172"/>
    </row>
    <row r="3889" spans="2:2" x14ac:dyDescent="0.3">
      <c r="B3889" s="172"/>
    </row>
    <row r="3890" spans="2:2" x14ac:dyDescent="0.3">
      <c r="B3890" s="172"/>
    </row>
    <row r="3891" spans="2:2" x14ac:dyDescent="0.3">
      <c r="B3891" s="172"/>
    </row>
    <row r="3892" spans="2:2" x14ac:dyDescent="0.3">
      <c r="B3892" s="172"/>
    </row>
    <row r="3893" spans="2:2" x14ac:dyDescent="0.3">
      <c r="B3893" s="172"/>
    </row>
    <row r="3894" spans="2:2" x14ac:dyDescent="0.3">
      <c r="B3894" s="172"/>
    </row>
    <row r="3895" spans="2:2" x14ac:dyDescent="0.3">
      <c r="B3895" s="172"/>
    </row>
    <row r="3896" spans="2:2" x14ac:dyDescent="0.3">
      <c r="B3896" s="172"/>
    </row>
    <row r="3897" spans="2:2" x14ac:dyDescent="0.3">
      <c r="B3897" s="172"/>
    </row>
    <row r="3898" spans="2:2" x14ac:dyDescent="0.3">
      <c r="B3898" s="172"/>
    </row>
    <row r="3899" spans="2:2" x14ac:dyDescent="0.3">
      <c r="B3899" s="172"/>
    </row>
    <row r="3900" spans="2:2" x14ac:dyDescent="0.3">
      <c r="B3900" s="172"/>
    </row>
    <row r="3901" spans="2:2" x14ac:dyDescent="0.3">
      <c r="B3901" s="172"/>
    </row>
    <row r="3902" spans="2:2" x14ac:dyDescent="0.3">
      <c r="B3902" s="172"/>
    </row>
    <row r="3903" spans="2:2" x14ac:dyDescent="0.3">
      <c r="B3903" s="172"/>
    </row>
    <row r="3904" spans="2:2" x14ac:dyDescent="0.3">
      <c r="B3904" s="172"/>
    </row>
    <row r="3905" spans="2:2" x14ac:dyDescent="0.3">
      <c r="B3905" s="172"/>
    </row>
    <row r="3906" spans="2:2" x14ac:dyDescent="0.3">
      <c r="B3906" s="172"/>
    </row>
    <row r="3907" spans="2:2" x14ac:dyDescent="0.3">
      <c r="B3907" s="172"/>
    </row>
    <row r="3908" spans="2:2" x14ac:dyDescent="0.3">
      <c r="B3908" s="172"/>
    </row>
    <row r="3909" spans="2:2" x14ac:dyDescent="0.3">
      <c r="B3909" s="172"/>
    </row>
    <row r="3910" spans="2:2" x14ac:dyDescent="0.3">
      <c r="B3910" s="172"/>
    </row>
    <row r="3911" spans="2:2" x14ac:dyDescent="0.3">
      <c r="B3911" s="172"/>
    </row>
    <row r="3912" spans="2:2" x14ac:dyDescent="0.3">
      <c r="B3912" s="172"/>
    </row>
    <row r="3913" spans="2:2" x14ac:dyDescent="0.3">
      <c r="B3913" s="172"/>
    </row>
    <row r="3914" spans="2:2" x14ac:dyDescent="0.3">
      <c r="B3914" s="172"/>
    </row>
    <row r="3915" spans="2:2" x14ac:dyDescent="0.3">
      <c r="B3915" s="172"/>
    </row>
    <row r="3916" spans="2:2" x14ac:dyDescent="0.3">
      <c r="B3916" s="172"/>
    </row>
    <row r="3917" spans="2:2" x14ac:dyDescent="0.3">
      <c r="B3917" s="172"/>
    </row>
    <row r="3918" spans="2:2" x14ac:dyDescent="0.3">
      <c r="B3918" s="172"/>
    </row>
    <row r="3919" spans="2:2" x14ac:dyDescent="0.3">
      <c r="B3919" s="172"/>
    </row>
    <row r="3920" spans="2:2" x14ac:dyDescent="0.3">
      <c r="B3920" s="172"/>
    </row>
    <row r="3921" spans="2:2" x14ac:dyDescent="0.3">
      <c r="B3921" s="172"/>
    </row>
    <row r="3922" spans="2:2" x14ac:dyDescent="0.3">
      <c r="B3922" s="172"/>
    </row>
    <row r="3923" spans="2:2" x14ac:dyDescent="0.3">
      <c r="B3923" s="172"/>
    </row>
    <row r="3924" spans="2:2" x14ac:dyDescent="0.3">
      <c r="B3924" s="172"/>
    </row>
    <row r="3925" spans="2:2" x14ac:dyDescent="0.3">
      <c r="B3925" s="172"/>
    </row>
    <row r="3926" spans="2:2" x14ac:dyDescent="0.3">
      <c r="B3926" s="172"/>
    </row>
    <row r="3927" spans="2:2" x14ac:dyDescent="0.3">
      <c r="B3927" s="172"/>
    </row>
    <row r="3928" spans="2:2" x14ac:dyDescent="0.3">
      <c r="B3928" s="172"/>
    </row>
    <row r="3929" spans="2:2" x14ac:dyDescent="0.3">
      <c r="B3929" s="172"/>
    </row>
    <row r="3930" spans="2:2" x14ac:dyDescent="0.3">
      <c r="B3930" s="172"/>
    </row>
    <row r="3931" spans="2:2" x14ac:dyDescent="0.3">
      <c r="B3931" s="172"/>
    </row>
    <row r="3932" spans="2:2" x14ac:dyDescent="0.3">
      <c r="B3932" s="172"/>
    </row>
    <row r="3933" spans="2:2" x14ac:dyDescent="0.3">
      <c r="B3933" s="172"/>
    </row>
    <row r="3934" spans="2:2" x14ac:dyDescent="0.3">
      <c r="B3934" s="172"/>
    </row>
    <row r="3935" spans="2:2" x14ac:dyDescent="0.3">
      <c r="B3935" s="172"/>
    </row>
    <row r="3936" spans="2:2" x14ac:dyDescent="0.3">
      <c r="B3936" s="172"/>
    </row>
    <row r="3937" spans="2:2" x14ac:dyDescent="0.3">
      <c r="B3937" s="172"/>
    </row>
    <row r="3938" spans="2:2" x14ac:dyDescent="0.3">
      <c r="B3938" s="172"/>
    </row>
    <row r="3939" spans="2:2" x14ac:dyDescent="0.3">
      <c r="B3939" s="172"/>
    </row>
    <row r="3940" spans="2:2" x14ac:dyDescent="0.3">
      <c r="B3940" s="172"/>
    </row>
    <row r="3941" spans="2:2" x14ac:dyDescent="0.3">
      <c r="B3941" s="172"/>
    </row>
    <row r="3942" spans="2:2" x14ac:dyDescent="0.3">
      <c r="B3942" s="172"/>
    </row>
    <row r="3943" spans="2:2" x14ac:dyDescent="0.3">
      <c r="B3943" s="172"/>
    </row>
    <row r="3944" spans="2:2" x14ac:dyDescent="0.3">
      <c r="B3944" s="172"/>
    </row>
    <row r="3945" spans="2:2" x14ac:dyDescent="0.3">
      <c r="B3945" s="172"/>
    </row>
    <row r="3946" spans="2:2" x14ac:dyDescent="0.3">
      <c r="B3946" s="172"/>
    </row>
    <row r="3947" spans="2:2" x14ac:dyDescent="0.3">
      <c r="B3947" s="172"/>
    </row>
    <row r="3948" spans="2:2" x14ac:dyDescent="0.3">
      <c r="B3948" s="172"/>
    </row>
    <row r="3949" spans="2:2" x14ac:dyDescent="0.3">
      <c r="B3949" s="172"/>
    </row>
    <row r="3950" spans="2:2" x14ac:dyDescent="0.3">
      <c r="B3950" s="172"/>
    </row>
    <row r="3951" spans="2:2" x14ac:dyDescent="0.3">
      <c r="B3951" s="172"/>
    </row>
    <row r="3952" spans="2:2" x14ac:dyDescent="0.3">
      <c r="B3952" s="172"/>
    </row>
    <row r="3953" spans="2:2" x14ac:dyDescent="0.3">
      <c r="B3953" s="172"/>
    </row>
    <row r="3954" spans="2:2" x14ac:dyDescent="0.3">
      <c r="B3954" s="172"/>
    </row>
    <row r="3955" spans="2:2" x14ac:dyDescent="0.3">
      <c r="B3955" s="172"/>
    </row>
    <row r="3956" spans="2:2" x14ac:dyDescent="0.3">
      <c r="B3956" s="172"/>
    </row>
    <row r="3957" spans="2:2" x14ac:dyDescent="0.3">
      <c r="B3957" s="172"/>
    </row>
    <row r="3958" spans="2:2" x14ac:dyDescent="0.3">
      <c r="B3958" s="172"/>
    </row>
    <row r="3959" spans="2:2" x14ac:dyDescent="0.3">
      <c r="B3959" s="172"/>
    </row>
    <row r="3960" spans="2:2" x14ac:dyDescent="0.3">
      <c r="B3960" s="172"/>
    </row>
    <row r="3961" spans="2:2" x14ac:dyDescent="0.3">
      <c r="B3961" s="172"/>
    </row>
    <row r="3962" spans="2:2" x14ac:dyDescent="0.3">
      <c r="B3962" s="172"/>
    </row>
    <row r="3963" spans="2:2" x14ac:dyDescent="0.3">
      <c r="B3963" s="172"/>
    </row>
    <row r="3964" spans="2:2" x14ac:dyDescent="0.3">
      <c r="B3964" s="172"/>
    </row>
    <row r="3965" spans="2:2" x14ac:dyDescent="0.3">
      <c r="B3965" s="172"/>
    </row>
    <row r="3966" spans="2:2" x14ac:dyDescent="0.3">
      <c r="B3966" s="172"/>
    </row>
    <row r="3967" spans="2:2" x14ac:dyDescent="0.3">
      <c r="B3967" s="172"/>
    </row>
    <row r="3968" spans="2:2" x14ac:dyDescent="0.3">
      <c r="B3968" s="172"/>
    </row>
    <row r="3969" spans="2:2" x14ac:dyDescent="0.3">
      <c r="B3969" s="172"/>
    </row>
    <row r="3970" spans="2:2" x14ac:dyDescent="0.3">
      <c r="B3970" s="172"/>
    </row>
    <row r="3971" spans="2:2" x14ac:dyDescent="0.3">
      <c r="B3971" s="172"/>
    </row>
    <row r="3972" spans="2:2" x14ac:dyDescent="0.3">
      <c r="B3972" s="172"/>
    </row>
    <row r="3973" spans="2:2" x14ac:dyDescent="0.3">
      <c r="B3973" s="172"/>
    </row>
    <row r="3974" spans="2:2" x14ac:dyDescent="0.3">
      <c r="B3974" s="172"/>
    </row>
    <row r="3975" spans="2:2" x14ac:dyDescent="0.3">
      <c r="B3975" s="172"/>
    </row>
    <row r="3976" spans="2:2" x14ac:dyDescent="0.3">
      <c r="B3976" s="172"/>
    </row>
    <row r="3977" spans="2:2" x14ac:dyDescent="0.3">
      <c r="B3977" s="172"/>
    </row>
    <row r="3978" spans="2:2" x14ac:dyDescent="0.3">
      <c r="B3978" s="172"/>
    </row>
    <row r="3979" spans="2:2" x14ac:dyDescent="0.3">
      <c r="B3979" s="172"/>
    </row>
    <row r="3980" spans="2:2" x14ac:dyDescent="0.3">
      <c r="B3980" s="172"/>
    </row>
    <row r="3981" spans="2:2" x14ac:dyDescent="0.3">
      <c r="B3981" s="172"/>
    </row>
    <row r="3982" spans="2:2" x14ac:dyDescent="0.3">
      <c r="B3982" s="172"/>
    </row>
    <row r="3983" spans="2:2" x14ac:dyDescent="0.3">
      <c r="B3983" s="172"/>
    </row>
    <row r="3984" spans="2:2" x14ac:dyDescent="0.3">
      <c r="B3984" s="172"/>
    </row>
    <row r="3985" spans="2:2" x14ac:dyDescent="0.3">
      <c r="B3985" s="172"/>
    </row>
    <row r="3986" spans="2:2" x14ac:dyDescent="0.3">
      <c r="B3986" s="172"/>
    </row>
    <row r="3987" spans="2:2" x14ac:dyDescent="0.3">
      <c r="B3987" s="172"/>
    </row>
    <row r="3988" spans="2:2" x14ac:dyDescent="0.3">
      <c r="B3988" s="172"/>
    </row>
    <row r="3989" spans="2:2" x14ac:dyDescent="0.3">
      <c r="B3989" s="172"/>
    </row>
    <row r="3990" spans="2:2" x14ac:dyDescent="0.3">
      <c r="B3990" s="172"/>
    </row>
    <row r="3991" spans="2:2" x14ac:dyDescent="0.3">
      <c r="B3991" s="172"/>
    </row>
    <row r="3992" spans="2:2" x14ac:dyDescent="0.3">
      <c r="B3992" s="172"/>
    </row>
    <row r="3993" spans="2:2" x14ac:dyDescent="0.3">
      <c r="B3993" s="172"/>
    </row>
    <row r="3994" spans="2:2" x14ac:dyDescent="0.3">
      <c r="B3994" s="172"/>
    </row>
    <row r="3995" spans="2:2" x14ac:dyDescent="0.3">
      <c r="B3995" s="172"/>
    </row>
    <row r="3996" spans="2:2" x14ac:dyDescent="0.3">
      <c r="B3996" s="172"/>
    </row>
    <row r="3997" spans="2:2" x14ac:dyDescent="0.3">
      <c r="B3997" s="172"/>
    </row>
    <row r="3998" spans="2:2" x14ac:dyDescent="0.3">
      <c r="B3998" s="172"/>
    </row>
    <row r="3999" spans="2:2" x14ac:dyDescent="0.3">
      <c r="B3999" s="172"/>
    </row>
    <row r="4000" spans="2:2" x14ac:dyDescent="0.3">
      <c r="B4000" s="172"/>
    </row>
    <row r="4001" spans="2:2" x14ac:dyDescent="0.3">
      <c r="B4001" s="172"/>
    </row>
    <row r="4002" spans="2:2" x14ac:dyDescent="0.3">
      <c r="B4002" s="172"/>
    </row>
    <row r="4003" spans="2:2" x14ac:dyDescent="0.3">
      <c r="B4003" s="172"/>
    </row>
    <row r="4004" spans="2:2" x14ac:dyDescent="0.3">
      <c r="B4004" s="172"/>
    </row>
    <row r="4005" spans="2:2" x14ac:dyDescent="0.3">
      <c r="B4005" s="172"/>
    </row>
    <row r="4006" spans="2:2" x14ac:dyDescent="0.3">
      <c r="B4006" s="172"/>
    </row>
  </sheetData>
  <mergeCells count="2">
    <mergeCell ref="A1:D1"/>
    <mergeCell ref="A2:D2"/>
  </mergeCells>
  <pageMargins left="0.7" right="0.7" top="0.75" bottom="0.75" header="0.3" footer="0.3"/>
  <pageSetup paperSize="9" scale="77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POSEBNI DIO 2025.</vt:lpstr>
      <vt:lpstr>'A.1 PRIHODI EK'!Print_Titles</vt:lpstr>
      <vt:lpstr>'A.1 RASHODI EK'!Print_Titles</vt:lpstr>
      <vt:lpstr>'A.2 PRIHODI I RASHODI IF'!Print_Titles</vt:lpstr>
      <vt:lpstr>'B.1 RAČUN FINANC EK'!Print_Titles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Sandra C</cp:lastModifiedBy>
  <cp:lastPrinted>2026-07-14T11:00:47Z</cp:lastPrinted>
  <dcterms:created xsi:type="dcterms:W3CDTF">2024-02-22T20:30:43Z</dcterms:created>
  <dcterms:modified xsi:type="dcterms:W3CDTF">2026-07-28T07:25:27Z</dcterms:modified>
</cp:coreProperties>
</file>